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195" windowWidth="20730" windowHeight="11760"/>
  </bookViews>
  <sheets>
    <sheet name="ОТЧЕТ_СВОД" sheetId="1" r:id="rId1"/>
    <sheet name="ПЛАН_ОБЪЕМ" sheetId="2" r:id="rId2"/>
  </sheets>
  <externalReferences>
    <externalReference r:id="rId3"/>
  </externalReferences>
  <definedNames>
    <definedName name="_xlnm._FilterDatabase" localSheetId="0" hidden="1">ОТЧЕТ_СВОД!$A$1:$M$5</definedName>
  </definedNames>
  <calcPr calcId="124519"/>
</workbook>
</file>

<file path=xl/calcChain.xml><?xml version="1.0" encoding="utf-8"?>
<calcChain xmlns="http://schemas.openxmlformats.org/spreadsheetml/2006/main">
  <c r="I22" i="1"/>
  <c r="I15"/>
  <c r="I8"/>
  <c r="A2" l="1"/>
  <c r="I7" l="1"/>
  <c r="I9"/>
  <c r="I10"/>
  <c r="I11"/>
  <c r="I12"/>
  <c r="I14"/>
  <c r="I16"/>
  <c r="I17"/>
  <c r="I18"/>
  <c r="I19"/>
  <c r="I21"/>
  <c r="I23"/>
  <c r="I24"/>
  <c r="I25"/>
  <c r="I26"/>
  <c r="J21" l="1"/>
  <c r="J7"/>
  <c r="J14"/>
  <c r="AA42" i="2"/>
  <c r="Z42"/>
  <c r="Y42"/>
  <c r="X42"/>
  <c r="V42"/>
  <c r="U42"/>
  <c r="T42"/>
  <c r="S42"/>
  <c r="R42"/>
  <c r="Q42"/>
  <c r="P42"/>
  <c r="O42"/>
  <c r="M42"/>
  <c r="L42"/>
  <c r="K42"/>
  <c r="J42"/>
  <c r="I42"/>
  <c r="H42"/>
  <c r="G42"/>
  <c r="F42"/>
  <c r="E42"/>
  <c r="D42"/>
  <c r="AA41"/>
  <c r="Z41"/>
  <c r="Y41"/>
  <c r="X41"/>
  <c r="V41"/>
  <c r="U41"/>
  <c r="T41"/>
  <c r="S41"/>
  <c r="R41"/>
  <c r="Q41"/>
  <c r="P41"/>
  <c r="O41"/>
  <c r="M41"/>
  <c r="L41"/>
  <c r="K41"/>
  <c r="J41"/>
  <c r="I41"/>
  <c r="H41"/>
  <c r="G41"/>
  <c r="F41"/>
  <c r="E41"/>
  <c r="D41"/>
  <c r="AA40"/>
  <c r="Z40"/>
  <c r="Y40"/>
  <c r="X40"/>
  <c r="V40"/>
  <c r="U40"/>
  <c r="T40"/>
  <c r="S40"/>
  <c r="R40"/>
  <c r="Q40"/>
  <c r="P40"/>
  <c r="O40"/>
  <c r="M40"/>
  <c r="L40"/>
  <c r="K40"/>
  <c r="J40"/>
  <c r="I40"/>
  <c r="H40"/>
  <c r="G40"/>
  <c r="F40"/>
  <c r="E40"/>
  <c r="D40"/>
  <c r="AA39"/>
  <c r="Z39"/>
  <c r="Y39"/>
  <c r="X39"/>
  <c r="V39"/>
  <c r="U39"/>
  <c r="T39"/>
  <c r="S39"/>
  <c r="R39"/>
  <c r="Q39"/>
  <c r="P39"/>
  <c r="O39"/>
  <c r="M39"/>
  <c r="L39"/>
  <c r="K39"/>
  <c r="J39"/>
  <c r="I39"/>
  <c r="H39"/>
  <c r="G39"/>
  <c r="F39"/>
  <c r="E39"/>
  <c r="D39"/>
  <c r="AA38"/>
  <c r="Z38"/>
  <c r="Y38"/>
  <c r="X38"/>
  <c r="V38"/>
  <c r="U38"/>
  <c r="T38"/>
  <c r="S38"/>
  <c r="R38"/>
  <c r="Q38"/>
  <c r="P38"/>
  <c r="O38"/>
  <c r="M38"/>
  <c r="L38"/>
  <c r="K38"/>
  <c r="J38"/>
  <c r="I38"/>
  <c r="H38"/>
  <c r="G38"/>
  <c r="F38"/>
  <c r="E38"/>
  <c r="D38"/>
  <c r="AA37"/>
  <c r="Z37"/>
  <c r="Y37"/>
  <c r="X37"/>
  <c r="V37"/>
  <c r="U37"/>
  <c r="T37"/>
  <c r="S37"/>
  <c r="R37"/>
  <c r="Q37"/>
  <c r="P37"/>
  <c r="O37"/>
  <c r="M37"/>
  <c r="L37"/>
  <c r="K37"/>
  <c r="J37"/>
  <c r="I37"/>
  <c r="H37"/>
  <c r="G37"/>
  <c r="F37"/>
  <c r="E37"/>
  <c r="D37"/>
  <c r="AA36"/>
  <c r="Z36"/>
  <c r="Y36"/>
  <c r="X36"/>
  <c r="V36"/>
  <c r="U36"/>
  <c r="T36"/>
  <c r="S36"/>
  <c r="R36"/>
  <c r="Q36"/>
  <c r="P36"/>
  <c r="O36"/>
  <c r="M36"/>
  <c r="L36"/>
  <c r="K36"/>
  <c r="J36"/>
  <c r="I36"/>
  <c r="H36"/>
  <c r="G36"/>
  <c r="F36"/>
  <c r="E36"/>
  <c r="D36"/>
  <c r="AA35"/>
  <c r="Z35"/>
  <c r="Y35"/>
  <c r="X35"/>
  <c r="V35"/>
  <c r="U35"/>
  <c r="T35"/>
  <c r="S35"/>
  <c r="R35"/>
  <c r="Q35"/>
  <c r="P35"/>
  <c r="O35"/>
  <c r="M35"/>
  <c r="L35"/>
  <c r="K35"/>
  <c r="J35"/>
  <c r="I35"/>
  <c r="H35"/>
  <c r="G35"/>
  <c r="F35"/>
  <c r="E35"/>
  <c r="D35"/>
  <c r="AA34"/>
  <c r="Z34"/>
  <c r="Y34"/>
  <c r="X34"/>
  <c r="V34"/>
  <c r="U34"/>
  <c r="T34"/>
  <c r="S34"/>
  <c r="R34"/>
  <c r="Q34"/>
  <c r="P34"/>
  <c r="O34"/>
  <c r="M34"/>
  <c r="L34"/>
  <c r="K34"/>
  <c r="J34"/>
  <c r="I34"/>
  <c r="H34"/>
  <c r="G34"/>
  <c r="F34"/>
  <c r="E34"/>
  <c r="D34"/>
  <c r="AA33"/>
  <c r="Z33"/>
  <c r="Y33"/>
  <c r="X33"/>
  <c r="V33"/>
  <c r="U33"/>
  <c r="T33"/>
  <c r="S33"/>
  <c r="R33"/>
  <c r="Q33"/>
  <c r="P33"/>
  <c r="O33"/>
  <c r="M33"/>
  <c r="L33"/>
  <c r="K33"/>
  <c r="J33"/>
  <c r="I33"/>
  <c r="H33"/>
  <c r="G33"/>
  <c r="F33"/>
  <c r="E33"/>
  <c r="D33"/>
  <c r="AA32"/>
  <c r="Z32"/>
  <c r="Y32"/>
  <c r="X32"/>
  <c r="V32"/>
  <c r="U32"/>
  <c r="T32"/>
  <c r="S32"/>
  <c r="R32"/>
  <c r="Q32"/>
  <c r="P32"/>
  <c r="O32"/>
  <c r="M32"/>
  <c r="L32"/>
  <c r="K32"/>
  <c r="J32"/>
  <c r="I32"/>
  <c r="H32"/>
  <c r="G32"/>
  <c r="F32"/>
  <c r="E32"/>
  <c r="D32"/>
  <c r="AA31"/>
  <c r="Z31"/>
  <c r="Y31"/>
  <c r="X31"/>
  <c r="V31"/>
  <c r="U31"/>
  <c r="T31"/>
  <c r="S31"/>
  <c r="R31"/>
  <c r="Q31"/>
  <c r="P31"/>
  <c r="O31"/>
  <c r="M31"/>
  <c r="L31"/>
  <c r="K31"/>
  <c r="J31"/>
  <c r="I31"/>
  <c r="H31"/>
  <c r="G31"/>
  <c r="F31"/>
  <c r="E31"/>
  <c r="D31"/>
  <c r="AA30"/>
  <c r="Z30"/>
  <c r="Y30"/>
  <c r="X30"/>
  <c r="V30"/>
  <c r="U30"/>
  <c r="T30"/>
  <c r="S30"/>
  <c r="R30"/>
  <c r="Q30"/>
  <c r="P30"/>
  <c r="O30"/>
  <c r="M30"/>
  <c r="L30"/>
  <c r="K30"/>
  <c r="J30"/>
  <c r="I30"/>
  <c r="H30"/>
  <c r="G30"/>
  <c r="F30"/>
  <c r="E30"/>
  <c r="D30"/>
  <c r="AA29"/>
  <c r="Z29"/>
  <c r="Y29"/>
  <c r="X29"/>
  <c r="V29"/>
  <c r="U29"/>
  <c r="T29"/>
  <c r="S29"/>
  <c r="R29"/>
  <c r="Q29"/>
  <c r="P29"/>
  <c r="O29"/>
  <c r="M29"/>
  <c r="L29"/>
  <c r="K29"/>
  <c r="J29"/>
  <c r="I29"/>
  <c r="H29"/>
  <c r="G29"/>
  <c r="F29"/>
  <c r="E29"/>
  <c r="D29"/>
  <c r="AA28"/>
  <c r="Z28"/>
  <c r="Y28"/>
  <c r="X28"/>
  <c r="V28"/>
  <c r="U28"/>
  <c r="T28"/>
  <c r="S28"/>
  <c r="R28"/>
  <c r="Q28"/>
  <c r="P28"/>
  <c r="O28"/>
  <c r="M28"/>
  <c r="L28"/>
  <c r="K28"/>
  <c r="J28"/>
  <c r="I28"/>
  <c r="H28"/>
  <c r="G28"/>
  <c r="F28"/>
  <c r="E28"/>
  <c r="D28"/>
  <c r="AA27"/>
  <c r="Z27"/>
  <c r="Y27"/>
  <c r="X27"/>
  <c r="V27"/>
  <c r="U27"/>
  <c r="T27"/>
  <c r="S27"/>
  <c r="R27"/>
  <c r="Q27"/>
  <c r="P27"/>
  <c r="O27"/>
  <c r="M27"/>
  <c r="L27"/>
  <c r="K27"/>
  <c r="J27"/>
  <c r="I27"/>
  <c r="H27"/>
  <c r="G27"/>
  <c r="F27"/>
  <c r="E27"/>
  <c r="D27"/>
  <c r="AA26"/>
  <c r="Z26"/>
  <c r="Y26"/>
  <c r="X26"/>
  <c r="V26"/>
  <c r="U26"/>
  <c r="T26"/>
  <c r="S26"/>
  <c r="R26"/>
  <c r="Q26"/>
  <c r="P26"/>
  <c r="O26"/>
  <c r="M26"/>
  <c r="L26"/>
  <c r="K26"/>
  <c r="J26"/>
  <c r="I26"/>
  <c r="H26"/>
  <c r="G26"/>
  <c r="F26"/>
  <c r="E26"/>
  <c r="D26"/>
  <c r="AA25"/>
  <c r="Z25"/>
  <c r="Y25"/>
  <c r="X25"/>
  <c r="V25"/>
  <c r="U25"/>
  <c r="T25"/>
  <c r="S25"/>
  <c r="R25"/>
  <c r="Q25"/>
  <c r="P25"/>
  <c r="O25"/>
  <c r="M25"/>
  <c r="L25"/>
  <c r="K25"/>
  <c r="J25"/>
  <c r="I25"/>
  <c r="H25"/>
  <c r="G25"/>
  <c r="F25"/>
  <c r="E25"/>
  <c r="D25"/>
  <c r="AA24"/>
  <c r="Z24"/>
  <c r="Y24"/>
  <c r="X24"/>
  <c r="V24"/>
  <c r="U24"/>
  <c r="T24"/>
  <c r="S24"/>
  <c r="R24"/>
  <c r="Q24"/>
  <c r="P24"/>
  <c r="O24"/>
  <c r="M24"/>
  <c r="L24"/>
  <c r="K24"/>
  <c r="J24"/>
  <c r="I24"/>
  <c r="H24"/>
  <c r="G24"/>
  <c r="F24"/>
  <c r="E24"/>
  <c r="D24"/>
  <c r="AA23"/>
  <c r="Z23"/>
  <c r="Y23"/>
  <c r="X23"/>
  <c r="V23"/>
  <c r="U23"/>
  <c r="T23"/>
  <c r="S23"/>
  <c r="R23"/>
  <c r="Q23"/>
  <c r="P23"/>
  <c r="O23"/>
  <c r="M23"/>
  <c r="L23"/>
  <c r="K23"/>
  <c r="J23"/>
  <c r="I23"/>
  <c r="H23"/>
  <c r="G23"/>
  <c r="F23"/>
  <c r="E23"/>
  <c r="D23"/>
  <c r="AA22"/>
  <c r="Z22"/>
  <c r="Y22"/>
  <c r="X22"/>
  <c r="V22"/>
  <c r="U22"/>
  <c r="T22"/>
  <c r="S22"/>
  <c r="R22"/>
  <c r="Q22"/>
  <c r="P22"/>
  <c r="O22"/>
  <c r="M22"/>
  <c r="L22"/>
  <c r="K22"/>
  <c r="J22"/>
  <c r="I22"/>
  <c r="H22"/>
  <c r="G22"/>
  <c r="F22"/>
  <c r="E22"/>
  <c r="D22"/>
  <c r="AA21"/>
  <c r="Z21"/>
  <c r="Y21"/>
  <c r="X21"/>
  <c r="V21"/>
  <c r="U21"/>
  <c r="T21"/>
  <c r="S21"/>
  <c r="R21"/>
  <c r="Q21"/>
  <c r="P21"/>
  <c r="O21"/>
  <c r="M21"/>
  <c r="L21"/>
  <c r="K21"/>
  <c r="J21"/>
  <c r="I21"/>
  <c r="H21"/>
  <c r="G21"/>
  <c r="F21"/>
  <c r="E21"/>
  <c r="D21"/>
  <c r="AA20"/>
  <c r="Z20"/>
  <c r="Y20"/>
  <c r="X20"/>
  <c r="V20"/>
  <c r="U20"/>
  <c r="T20"/>
  <c r="S20"/>
  <c r="R20"/>
  <c r="Q20"/>
  <c r="P20"/>
  <c r="O20"/>
  <c r="M20"/>
  <c r="L20"/>
  <c r="K20"/>
  <c r="J20"/>
  <c r="I20"/>
  <c r="H20"/>
  <c r="G20"/>
  <c r="F20"/>
  <c r="E20"/>
  <c r="D20"/>
  <c r="AA19"/>
  <c r="Z19"/>
  <c r="Y19"/>
  <c r="X19"/>
  <c r="V19"/>
  <c r="U19"/>
  <c r="T19"/>
  <c r="S19"/>
  <c r="R19"/>
  <c r="Q19"/>
  <c r="P19"/>
  <c r="O19"/>
  <c r="M19"/>
  <c r="L19"/>
  <c r="K19"/>
  <c r="J19"/>
  <c r="I19"/>
  <c r="H19"/>
  <c r="G19"/>
  <c r="F19"/>
  <c r="E19"/>
  <c r="D19"/>
  <c r="AA18"/>
  <c r="Z18"/>
  <c r="Y18"/>
  <c r="X18"/>
  <c r="V18"/>
  <c r="U18"/>
  <c r="T18"/>
  <c r="S18"/>
  <c r="R18"/>
  <c r="Q18"/>
  <c r="P18"/>
  <c r="O18"/>
  <c r="M18"/>
  <c r="L18"/>
  <c r="K18"/>
  <c r="J18"/>
  <c r="I18"/>
  <c r="H18"/>
  <c r="G18"/>
  <c r="F18"/>
  <c r="E18"/>
  <c r="D18"/>
  <c r="AA17"/>
  <c r="Z17"/>
  <c r="Y17"/>
  <c r="X17"/>
  <c r="V17"/>
  <c r="U17"/>
  <c r="T17"/>
  <c r="S17"/>
  <c r="R17"/>
  <c r="Q17"/>
  <c r="P17"/>
  <c r="O17"/>
  <c r="M17"/>
  <c r="L17"/>
  <c r="K17"/>
  <c r="J17"/>
  <c r="I17"/>
  <c r="H17"/>
  <c r="G17"/>
  <c r="F17"/>
  <c r="E17"/>
  <c r="D17"/>
  <c r="AA16"/>
  <c r="Z16"/>
  <c r="Y16"/>
  <c r="X16"/>
  <c r="V16"/>
  <c r="U16"/>
  <c r="T16"/>
  <c r="S16"/>
  <c r="R16"/>
  <c r="Q16"/>
  <c r="P16"/>
  <c r="O16"/>
  <c r="M16"/>
  <c r="L16"/>
  <c r="K16"/>
  <c r="J16"/>
  <c r="I16"/>
  <c r="H16"/>
  <c r="G16"/>
  <c r="F16"/>
  <c r="E16"/>
  <c r="D16"/>
  <c r="AA15"/>
  <c r="Z15"/>
  <c r="Y15"/>
  <c r="X15"/>
  <c r="V15"/>
  <c r="U15"/>
  <c r="T15"/>
  <c r="S15"/>
  <c r="R15"/>
  <c r="Q15"/>
  <c r="P15"/>
  <c r="O15"/>
  <c r="M15"/>
  <c r="L15"/>
  <c r="K15"/>
  <c r="J15"/>
  <c r="I15"/>
  <c r="H15"/>
  <c r="G15"/>
  <c r="F15"/>
  <c r="E15"/>
  <c r="D15"/>
  <c r="AA14"/>
  <c r="Z14"/>
  <c r="Y14"/>
  <c r="X14"/>
  <c r="V14"/>
  <c r="T14"/>
  <c r="S14"/>
  <c r="R14"/>
  <c r="Q14"/>
  <c r="P14"/>
  <c r="O14"/>
  <c r="M14"/>
  <c r="L14"/>
  <c r="K14"/>
  <c r="J14"/>
  <c r="I14"/>
  <c r="H14"/>
  <c r="G14"/>
  <c r="F14"/>
  <c r="E14"/>
  <c r="D14"/>
  <c r="AA13"/>
  <c r="Z13"/>
  <c r="Y13"/>
  <c r="X13"/>
  <c r="V13"/>
  <c r="U13"/>
  <c r="T13"/>
  <c r="S13"/>
  <c r="R13"/>
  <c r="Q13"/>
  <c r="P13"/>
  <c r="O13"/>
  <c r="M13"/>
  <c r="L13"/>
  <c r="K13"/>
  <c r="J13"/>
  <c r="I13"/>
  <c r="H13"/>
  <c r="G13"/>
  <c r="F13"/>
  <c r="E13"/>
  <c r="D13"/>
  <c r="AA12"/>
  <c r="Z12"/>
  <c r="Y12"/>
  <c r="X12"/>
  <c r="V12"/>
  <c r="U12"/>
  <c r="T12"/>
  <c r="S12"/>
  <c r="R12"/>
  <c r="Q12"/>
  <c r="P12"/>
  <c r="O12"/>
  <c r="M12"/>
  <c r="L12"/>
  <c r="K12"/>
  <c r="J12"/>
  <c r="I12"/>
  <c r="H12"/>
  <c r="G12"/>
  <c r="F12"/>
  <c r="E12"/>
  <c r="D12"/>
  <c r="AA11"/>
  <c r="Z11"/>
  <c r="Y11"/>
  <c r="X11"/>
  <c r="V11"/>
  <c r="U11"/>
  <c r="T11"/>
  <c r="S11"/>
  <c r="R11"/>
  <c r="Q11"/>
  <c r="P11"/>
  <c r="O11"/>
  <c r="M11"/>
  <c r="L11"/>
  <c r="K11"/>
  <c r="J11"/>
  <c r="I11"/>
  <c r="H11"/>
  <c r="G11"/>
  <c r="F11"/>
  <c r="E11"/>
  <c r="D11"/>
  <c r="AA10"/>
  <c r="Z10"/>
  <c r="Y10"/>
  <c r="X10"/>
  <c r="V10"/>
  <c r="U10"/>
  <c r="T10"/>
  <c r="S10"/>
  <c r="R10"/>
  <c r="Q10"/>
  <c r="P10"/>
  <c r="O10"/>
  <c r="M10"/>
  <c r="L10"/>
  <c r="K10"/>
  <c r="J10"/>
  <c r="I10"/>
  <c r="H10"/>
  <c r="G10"/>
  <c r="F10"/>
  <c r="E10"/>
  <c r="D10"/>
  <c r="AA9"/>
  <c r="Z9"/>
  <c r="Y9"/>
  <c r="X9"/>
  <c r="V9"/>
  <c r="U9"/>
  <c r="T9"/>
  <c r="S9"/>
  <c r="R9"/>
  <c r="Q9"/>
  <c r="P9"/>
  <c r="O9"/>
  <c r="M9"/>
  <c r="L9"/>
  <c r="K9"/>
  <c r="J9"/>
  <c r="I9"/>
  <c r="H9"/>
  <c r="G9"/>
  <c r="F9"/>
  <c r="E9"/>
  <c r="D9"/>
  <c r="AA8"/>
  <c r="Z8"/>
  <c r="Y8"/>
  <c r="X8"/>
  <c r="V8"/>
  <c r="U8"/>
  <c r="T8"/>
  <c r="S8"/>
  <c r="R8"/>
  <c r="Q8"/>
  <c r="P8"/>
  <c r="O8"/>
  <c r="M8"/>
  <c r="L8"/>
  <c r="K8"/>
  <c r="J8"/>
  <c r="I8"/>
  <c r="H8"/>
  <c r="G8"/>
  <c r="F8"/>
  <c r="E8"/>
  <c r="D8"/>
  <c r="AA7"/>
  <c r="Z7"/>
  <c r="Y7"/>
  <c r="X7"/>
  <c r="V7"/>
  <c r="U7"/>
  <c r="T7"/>
  <c r="S7"/>
  <c r="R7"/>
  <c r="Q7"/>
  <c r="P7"/>
  <c r="O7"/>
  <c r="M7"/>
  <c r="L7"/>
  <c r="K7"/>
  <c r="J7"/>
  <c r="I7"/>
  <c r="H7"/>
  <c r="G7"/>
  <c r="F7"/>
  <c r="E7"/>
  <c r="D7"/>
  <c r="AA6"/>
  <c r="Z6"/>
  <c r="Y6"/>
  <c r="X6"/>
  <c r="V6"/>
  <c r="U6"/>
  <c r="T6"/>
  <c r="S6"/>
  <c r="R6"/>
  <c r="Q6"/>
  <c r="P6"/>
  <c r="O6"/>
  <c r="M6"/>
  <c r="L6"/>
  <c r="K6"/>
  <c r="J6"/>
  <c r="I6"/>
  <c r="H6"/>
  <c r="G6"/>
  <c r="F6"/>
  <c r="E6"/>
  <c r="D6"/>
  <c r="AA5"/>
  <c r="Y5"/>
  <c r="X5"/>
  <c r="V5"/>
  <c r="U5"/>
  <c r="T5"/>
  <c r="S5"/>
  <c r="R5"/>
  <c r="Q5"/>
  <c r="P5"/>
  <c r="O5"/>
  <c r="M5"/>
  <c r="L5"/>
  <c r="K5"/>
  <c r="J5"/>
  <c r="I5"/>
  <c r="H5"/>
  <c r="G5"/>
  <c r="F5"/>
  <c r="E5"/>
  <c r="D5"/>
  <c r="W15" l="1"/>
  <c r="AB15"/>
  <c r="W17"/>
  <c r="AB17"/>
  <c r="W19"/>
  <c r="AB19"/>
  <c r="W21"/>
  <c r="AB21"/>
  <c r="W23"/>
  <c r="AB23"/>
  <c r="W25"/>
  <c r="AB25"/>
  <c r="W27"/>
  <c r="AB27"/>
  <c r="W30"/>
  <c r="AB30"/>
  <c r="N31"/>
  <c r="W37"/>
  <c r="AB37"/>
  <c r="AB5"/>
  <c r="AB7"/>
  <c r="N30"/>
  <c r="AC30" s="1"/>
  <c r="AB29"/>
  <c r="W32"/>
  <c r="AB31"/>
  <c r="AB35"/>
  <c r="W7"/>
  <c r="W9"/>
  <c r="AB11"/>
  <c r="W13"/>
  <c r="W14"/>
  <c r="N33"/>
  <c r="N34"/>
  <c r="AB34"/>
  <c r="W36"/>
  <c r="W39"/>
  <c r="W41"/>
  <c r="W5"/>
  <c r="N6"/>
  <c r="N8"/>
  <c r="N10"/>
  <c r="G6" i="1" s="1"/>
  <c r="I6" s="1"/>
  <c r="N12" i="2"/>
  <c r="N14"/>
  <c r="AB14"/>
  <c r="N15"/>
  <c r="N16"/>
  <c r="W16"/>
  <c r="AB16"/>
  <c r="N17"/>
  <c r="N18"/>
  <c r="W18"/>
  <c r="AB18"/>
  <c r="N19"/>
  <c r="N20"/>
  <c r="W20"/>
  <c r="AB20"/>
  <c r="N21"/>
  <c r="N22"/>
  <c r="W22"/>
  <c r="AB22"/>
  <c r="N23"/>
  <c r="N24"/>
  <c r="W24"/>
  <c r="AB24"/>
  <c r="N25"/>
  <c r="N26"/>
  <c r="W26"/>
  <c r="AB26"/>
  <c r="N27"/>
  <c r="W31"/>
  <c r="N36"/>
  <c r="AB36"/>
  <c r="N37"/>
  <c r="AB9"/>
  <c r="W11"/>
  <c r="AB13"/>
  <c r="W29"/>
  <c r="N32"/>
  <c r="AB32"/>
  <c r="W34"/>
  <c r="N35"/>
  <c r="AB39"/>
  <c r="AB41"/>
  <c r="N5"/>
  <c r="W6"/>
  <c r="AB6"/>
  <c r="N7"/>
  <c r="W8"/>
  <c r="AB8"/>
  <c r="N9"/>
  <c r="W10"/>
  <c r="G13" i="1" s="1"/>
  <c r="I13" s="1"/>
  <c r="AB10" i="2"/>
  <c r="G20" i="1" s="1"/>
  <c r="I20" s="1"/>
  <c r="N11" i="2"/>
  <c r="W12"/>
  <c r="AB12"/>
  <c r="AC12" s="1"/>
  <c r="N13"/>
  <c r="AC13" s="1"/>
  <c r="N28"/>
  <c r="W28"/>
  <c r="AB28"/>
  <c r="N29"/>
  <c r="W33"/>
  <c r="AC33" s="1"/>
  <c r="AB33"/>
  <c r="W35"/>
  <c r="N38"/>
  <c r="W38"/>
  <c r="AB38"/>
  <c r="N39"/>
  <c r="N40"/>
  <c r="W40"/>
  <c r="AB40"/>
  <c r="N41"/>
  <c r="N42"/>
  <c r="W42"/>
  <c r="AB42"/>
  <c r="AC32"/>
  <c r="AC31" l="1"/>
  <c r="AC10"/>
  <c r="J13" i="1"/>
  <c r="M13"/>
  <c r="J6"/>
  <c r="M6"/>
  <c r="J20"/>
  <c r="M20"/>
  <c r="AC11" i="2"/>
  <c r="AC25"/>
  <c r="AC21"/>
  <c r="AC15"/>
  <c r="AC37"/>
  <c r="AC6"/>
  <c r="AC41"/>
  <c r="AC35"/>
  <c r="AC9"/>
  <c r="AC26"/>
  <c r="AC24"/>
  <c r="AC22"/>
  <c r="AC20"/>
  <c r="AC18"/>
  <c r="AC16"/>
  <c r="AC28"/>
  <c r="AC27"/>
  <c r="AC19"/>
  <c r="AC34"/>
  <c r="AC8"/>
  <c r="AC42"/>
  <c r="AC40"/>
  <c r="AC38"/>
  <c r="AC29"/>
  <c r="AC5"/>
  <c r="AC23"/>
  <c r="AC17"/>
  <c r="AC39"/>
  <c r="AC7"/>
  <c r="AC36"/>
  <c r="AC14"/>
</calcChain>
</file>

<file path=xl/sharedStrings.xml><?xml version="1.0" encoding="utf-8"?>
<sst xmlns="http://schemas.openxmlformats.org/spreadsheetml/2006/main" count="193" uniqueCount="119">
  <si>
    <t>Наименование учреждения, оказывающего услугу (выполняющего работу)</t>
  </si>
  <si>
    <t>Наименование оказываемой услуги (выполняемой работы)</t>
  </si>
  <si>
    <t>Вариант оказания (выполнения)</t>
  </si>
  <si>
    <t>Показатель (качества, объема)</t>
  </si>
  <si>
    <t>Наименование показателя</t>
  </si>
  <si>
    <t>Единица измерения</t>
  </si>
  <si>
    <t>Значение, утвержденное в государственном задании на отчетный финансовый год</t>
  </si>
  <si>
    <t>Фактическое значение за отчетный финансовый год</t>
  </si>
  <si>
    <t>Оценка выполнения государственным учреждением государственного задания по каждому показателю</t>
  </si>
  <si>
    <t>Сводная оценка выполнения государственными учреждениями государственного задания по показателям (качества, объема)</t>
  </si>
  <si>
    <t>Причины отклонения значений от запланированных</t>
  </si>
  <si>
    <t>Источник информации о фактическом значении показателя</t>
  </si>
  <si>
    <t>Оценка итоговая</t>
  </si>
  <si>
    <t>Услуга</t>
  </si>
  <si>
    <t>Показатель объема</t>
  </si>
  <si>
    <t>Численность граждан, получивших социальные услуги</t>
  </si>
  <si>
    <t>Показатель качества</t>
  </si>
  <si>
    <t>Доля получателей социальных услуг, получающих социальные услуги от общего числа получателей социальных услуг, находящихся на социальном обслуживании в организации</t>
  </si>
  <si>
    <t>%</t>
  </si>
  <si>
    <t>Количество нарушений санитарного законодательства в отчетном году, выявленных при проведении проверок</t>
  </si>
  <si>
    <t>Удовлетворенность получателей социальных услуг в оказанных социальных услугах</t>
  </si>
  <si>
    <t>Укомплектование организации специалистами, оказывающими социальные услуги</t>
  </si>
  <si>
    <t>Повышение качества социальных услуг и эффективности их оказания (определяется исходя из мероприятий, направленных на совершенствование деятельности организации при предоставлении социального обслуживания)</t>
  </si>
  <si>
    <t>чел.</t>
  </si>
  <si>
    <t>Доступность получения социальных услуг в организации (возможность сопровождения получателя социальных услуг при передвижении по территории учреждения социального обслуживания, а также при пользовании услугами; возможность для самостоятельного передвижения по территории учреждения социального обслуживания, входа, выхода и перемещения внутри такой организации (в том числе для передвижения в креслах-колясках), для отдыха в сидячем положении, а также доступное размещение оборудования и носителей информации; дублирование текстовых сообщений голосовыми сообщениями, оснащение учреждения социального обслуживания знаками, выполненными рельефно-точечным шрифтом Брайля, ознакомление с их помощью с надписями, знаками и иной текстовой и графической информацией на территории учреждения; дублирование голосовой информации текстовой информацией, надписями и (или) световыми сигналами, информирование о предоставляемых социальных услугах с использованием русского жестового языка (сурдоперевода); оказание иных видов посторонней помощи</t>
  </si>
  <si>
    <t>№</t>
  </si>
  <si>
    <t>Предоставление социального обслуживания в полустационарной форме</t>
  </si>
  <si>
    <t>Предоставление социального обслуживания в форме на дому</t>
  </si>
  <si>
    <t>Предоставление социального обслуживания в стационарной форме</t>
  </si>
  <si>
    <t>Ленинградское областное государственное бюджетное учреждение "Выборгский комплексный центр социального обслуживания населения "Добро пожаловать!"</t>
  </si>
  <si>
    <t>Плановые показатели объема государственного задания на 2021 год</t>
  </si>
  <si>
    <t>Наименование учреждения</t>
  </si>
  <si>
    <t>Период</t>
  </si>
  <si>
    <t>Отделение милосердия</t>
  </si>
  <si>
    <t>Общее отделение / отделение активного долголетия</t>
  </si>
  <si>
    <t>Геронтопсихиатрическое отделение</t>
  </si>
  <si>
    <t>Отделение социальной реабилитации</t>
  </si>
  <si>
    <t>Отделение медико-социальной реабилитации</t>
  </si>
  <si>
    <t>Отделение психолого-педагогической помощи</t>
  </si>
  <si>
    <r>
      <t xml:space="preserve">Социальные услуги в стационарной форме с временным проживанием </t>
    </r>
    <r>
      <rPr>
        <b/>
        <sz val="11"/>
        <rFont val="Times New Roman"/>
        <family val="1"/>
        <charset val="204"/>
      </rPr>
      <t>(взрослые)</t>
    </r>
  </si>
  <si>
    <r>
      <t>Социальные услуги, гражданам, подвергшимся</t>
    </r>
    <r>
      <rPr>
        <b/>
        <sz val="11"/>
        <rFont val="Times New Roman"/>
        <family val="1"/>
        <charset val="204"/>
      </rPr>
      <t xml:space="preserve"> насилию</t>
    </r>
    <r>
      <rPr>
        <sz val="11"/>
        <rFont val="Times New Roman"/>
        <family val="1"/>
        <charset val="204"/>
      </rPr>
      <t xml:space="preserve"> в семье, в стационарной форме с временным проживанием</t>
    </r>
  </si>
  <si>
    <r>
      <t xml:space="preserve">Социальные услуги </t>
    </r>
    <r>
      <rPr>
        <b/>
        <sz val="11"/>
        <rFont val="Times New Roman"/>
        <family val="1"/>
        <charset val="204"/>
      </rPr>
      <t>несовершеннолетним детям</t>
    </r>
    <r>
      <rPr>
        <sz val="11"/>
        <rFont val="Times New Roman"/>
        <family val="1"/>
        <charset val="204"/>
      </rPr>
      <t>, за исключением детей-инвалидов, в стационарной форме с временным проживанием</t>
    </r>
  </si>
  <si>
    <r>
      <t xml:space="preserve">Социальные услуги </t>
    </r>
    <r>
      <rPr>
        <b/>
        <sz val="11"/>
        <rFont val="Times New Roman"/>
        <family val="1"/>
        <charset val="204"/>
      </rPr>
      <t>детям-инвалидам</t>
    </r>
    <r>
      <rPr>
        <sz val="11"/>
        <rFont val="Times New Roman"/>
        <family val="1"/>
        <charset val="204"/>
      </rPr>
      <t xml:space="preserve"> в стационарной форме с временным проживанием</t>
    </r>
  </si>
  <si>
    <t>ИТОГО СТАЦИОНАР</t>
  </si>
  <si>
    <r>
      <t xml:space="preserve">Социальные услуги в полустационарной форме в отделениях дневного пребывания
</t>
    </r>
    <r>
      <rPr>
        <b/>
        <sz val="11"/>
        <rFont val="Times New Roman"/>
        <family val="1"/>
        <charset val="204"/>
      </rPr>
      <t>(взрослые)</t>
    </r>
  </si>
  <si>
    <r>
      <t xml:space="preserve">Социальные услуги в полустационарной форме в отделениях </t>
    </r>
    <r>
      <rPr>
        <b/>
        <sz val="11"/>
        <rFont val="Times New Roman"/>
        <family val="1"/>
        <charset val="204"/>
      </rPr>
      <t>ночного</t>
    </r>
    <r>
      <rPr>
        <sz val="11"/>
        <rFont val="Times New Roman"/>
        <family val="1"/>
        <charset val="204"/>
      </rPr>
      <t xml:space="preserve"> пребывания </t>
    </r>
    <r>
      <rPr>
        <b/>
        <sz val="11"/>
        <rFont val="Times New Roman"/>
        <family val="1"/>
        <charset val="204"/>
      </rPr>
      <t>(взрослые)</t>
    </r>
  </si>
  <si>
    <r>
      <t xml:space="preserve">Социальные услуги </t>
    </r>
    <r>
      <rPr>
        <b/>
        <sz val="11"/>
        <rFont val="Times New Roman"/>
        <family val="1"/>
        <charset val="204"/>
      </rPr>
      <t>детям-инвалидам</t>
    </r>
    <r>
      <rPr>
        <sz val="11"/>
        <rFont val="Times New Roman"/>
        <family val="1"/>
        <charset val="204"/>
      </rPr>
      <t xml:space="preserve"> в полустационарной форме социального обслуживания
</t>
    </r>
  </si>
  <si>
    <r>
      <t xml:space="preserve">Социальные услуги </t>
    </r>
    <r>
      <rPr>
        <b/>
        <sz val="11"/>
        <rFont val="Times New Roman"/>
        <family val="1"/>
        <charset val="204"/>
      </rPr>
      <t xml:space="preserve">детям-инвалидам </t>
    </r>
    <r>
      <rPr>
        <sz val="11"/>
        <rFont val="Times New Roman"/>
        <family val="1"/>
        <charset val="204"/>
      </rPr>
      <t xml:space="preserve">в полустационарной форме с </t>
    </r>
    <r>
      <rPr>
        <b/>
        <sz val="11"/>
        <rFont val="Times New Roman"/>
        <family val="1"/>
        <charset val="204"/>
      </rPr>
      <t xml:space="preserve">краткосрочным </t>
    </r>
    <r>
      <rPr>
        <sz val="11"/>
        <rFont val="Times New Roman"/>
        <family val="1"/>
        <charset val="204"/>
      </rPr>
      <t xml:space="preserve">пребыванием
</t>
    </r>
  </si>
  <si>
    <r>
      <t xml:space="preserve">Социальные услуги </t>
    </r>
    <r>
      <rPr>
        <b/>
        <sz val="11"/>
        <rFont val="Times New Roman"/>
        <family val="1"/>
        <charset val="204"/>
      </rPr>
      <t>несовершеннолетним детям</t>
    </r>
    <r>
      <rPr>
        <sz val="11"/>
        <rFont val="Times New Roman"/>
        <family val="1"/>
        <charset val="204"/>
      </rPr>
      <t xml:space="preserve">, за исключением детей-инвалидов, в полустационарной форме социального обслуживания
</t>
    </r>
  </si>
  <si>
    <r>
      <t>Срочные</t>
    </r>
    <r>
      <rPr>
        <sz val="11"/>
        <rFont val="Times New Roman"/>
        <family val="1"/>
        <charset val="204"/>
      </rPr>
      <t xml:space="preserve"> социальные услуги (</t>
    </r>
    <r>
      <rPr>
        <b/>
        <sz val="11"/>
        <rFont val="Times New Roman"/>
        <family val="1"/>
        <charset val="204"/>
      </rPr>
      <t>взрослые)</t>
    </r>
  </si>
  <si>
    <r>
      <t>Срочные</t>
    </r>
    <r>
      <rPr>
        <sz val="11"/>
        <rFont val="Times New Roman"/>
        <family val="1"/>
        <charset val="204"/>
      </rPr>
      <t xml:space="preserve"> социальные услуги (</t>
    </r>
    <r>
      <rPr>
        <b/>
        <sz val="11"/>
        <rFont val="Times New Roman"/>
        <family val="1"/>
        <charset val="204"/>
      </rPr>
      <t>несовершеннолетние дети)</t>
    </r>
  </si>
  <si>
    <r>
      <t>Социальные услуги</t>
    </r>
    <r>
      <rPr>
        <b/>
        <sz val="11"/>
        <rFont val="Times New Roman"/>
        <family val="1"/>
        <charset val="204"/>
      </rPr>
      <t xml:space="preserve"> родителям</t>
    </r>
    <r>
      <rPr>
        <sz val="11"/>
        <rFont val="Times New Roman"/>
        <family val="1"/>
        <charset val="204"/>
      </rPr>
      <t xml:space="preserve"> (иным законным представителям) несовершеннолетних детей</t>
    </r>
  </si>
  <si>
    <t>ИТОГО ПОЛУСТАЦИОНАР</t>
  </si>
  <si>
    <r>
      <t xml:space="preserve">Социальные услуги на </t>
    </r>
    <r>
      <rPr>
        <b/>
        <sz val="11"/>
        <rFont val="Times New Roman"/>
        <family val="1"/>
        <charset val="204"/>
      </rPr>
      <t>дому</t>
    </r>
    <r>
      <rPr>
        <sz val="11"/>
        <rFont val="Times New Roman"/>
        <family val="1"/>
        <charset val="204"/>
      </rPr>
      <t xml:space="preserve">
(взрослые)</t>
    </r>
  </si>
  <si>
    <r>
      <t xml:space="preserve">Социальные услуги, 
предоставляемые </t>
    </r>
    <r>
      <rPr>
        <b/>
        <sz val="11"/>
        <rFont val="Times New Roman"/>
        <family val="1"/>
        <charset val="204"/>
      </rPr>
      <t>детям-инвалидам на дому</t>
    </r>
  </si>
  <si>
    <t>Сиделки детям-инвалидам</t>
  </si>
  <si>
    <t>Сиделки-взрослым</t>
  </si>
  <si>
    <t>ИТОГО НА ДОМУ</t>
  </si>
  <si>
    <t>ИТОГО</t>
  </si>
  <si>
    <t>Стационарные отделения</t>
  </si>
  <si>
    <t>Полустационарные отделения</t>
  </si>
  <si>
    <t>на ДОМУ</t>
  </si>
  <si>
    <t>с постоянным проживанием</t>
  </si>
  <si>
    <t>с временным проживанием</t>
  </si>
  <si>
    <t>ЛОГАУ «Бокситогорский КЦСОН»</t>
  </si>
  <si>
    <t>ЛОГБУ «Волосовский КЦСОН «Берегиня»</t>
  </si>
  <si>
    <t>ЛОГБУ «Волховский  КЦСОН «Береника»</t>
  </si>
  <si>
    <t>ЛОГАУ «Всеволожский КЦСОН»</t>
  </si>
  <si>
    <t>ЛОГБУ «Выборгский КЦСОН»</t>
  </si>
  <si>
    <t>ЛОГБУ «Выборгский КЦСОН «Добро пожаловать!»</t>
  </si>
  <si>
    <t>ЛОГБУ «Гатчинский КЦСОН «Дарина»</t>
  </si>
  <si>
    <t>ЛОГБУ «Кингисеппский СРЦ»</t>
  </si>
  <si>
    <t>ЛОГАУ «Кингисеппский ЦСО»</t>
  </si>
  <si>
    <t>ЛОГБУ «Киришский КЦСОН»</t>
  </si>
  <si>
    <t>ЛОГАУ «Кировский КЦСОН»</t>
  </si>
  <si>
    <t>ЛОГБУ «Лодейнопольский ЦСОН «Возрождение»</t>
  </si>
  <si>
    <t>ЛОГБУ «Ломоносовский КЦСОН «Надежда»</t>
  </si>
  <si>
    <t>ЛОГАУ «Лужский КЦСОН»</t>
  </si>
  <si>
    <t>ЛОГБУ «Подпорожский СРЦН «Семья»</t>
  </si>
  <si>
    <t>ЛОГБУ «Приозерский КЦСОН»</t>
  </si>
  <si>
    <t>ЛОГБУ «Сланцевский ЦСОН «Мечта»</t>
  </si>
  <si>
    <t>ЛОГБУ «Сланцевский ЦСО «Надежда»</t>
  </si>
  <si>
    <t>ЛОГАУ «Сосновоборский КЦСОН»</t>
  </si>
  <si>
    <t>ЛОГБУ «Тихвинский КЦСОН»</t>
  </si>
  <si>
    <t>ЛОГБУ «Тосненский СРЦН «Дельфинёнок»</t>
  </si>
  <si>
    <t>ЛОГБУ «Будогощский ПНИ»</t>
  </si>
  <si>
    <t>ЛОГБУ «Вознесенский ДИ»</t>
  </si>
  <si>
    <t>ЛОГБУ «Волосовский ПНИ»</t>
  </si>
  <si>
    <t>ЛОГБУ «Волховский ПНИ»</t>
  </si>
  <si>
    <t>ЛОГБУ «Всеволожский ДИ»</t>
  </si>
  <si>
    <t xml:space="preserve">ЛОГБУ «Гатчинский ПНИ» </t>
  </si>
  <si>
    <t>ЛОГБУ «Геронтологический центр ЛО»</t>
  </si>
  <si>
    <t>ЛОГБУ «Каменногорский ДИ»</t>
  </si>
  <si>
    <t xml:space="preserve">ЛОГБУ «Кингисеппский ДИ» </t>
  </si>
  <si>
    <t xml:space="preserve">ЛОГБУ «Кингисеппский ПНИ» </t>
  </si>
  <si>
    <t>ЛОГБУ «Кировский ПНИ»</t>
  </si>
  <si>
    <t>ЛОГБУ «Лодейнопольский ДИ»</t>
  </si>
  <si>
    <t>ЛОГБУ «Лужский ПНИ»</t>
  </si>
  <si>
    <t>ЛОГБУ «ЛО МРЦ»</t>
  </si>
  <si>
    <t>ЛОГБУ "Сланцевский ДИВВиТ"</t>
  </si>
  <si>
    <t>ЛОГБУ «Сясьстройский ПНИ»</t>
  </si>
  <si>
    <t>ЛОГБУ «Тихвинский ДИ»</t>
  </si>
  <si>
    <t>Отчет</t>
  </si>
  <si>
    <t>(наименование учреждения)</t>
  </si>
  <si>
    <t>о фактическом исполнении государственного задания за период с "01" января 2021г. по "31" марта 2021г.</t>
  </si>
  <si>
    <t>Данные Ф.№9 из "Катарсиса"</t>
  </si>
  <si>
    <t>Аналитическая информация к отчету ГЗ</t>
  </si>
  <si>
    <t>За 1 квартал проверок не проводилось</t>
  </si>
  <si>
    <t>Отсутствие соискателей на вакантные должности</t>
  </si>
  <si>
    <t>Анкетирование получателей социальных услуг. Жалоб нет.</t>
  </si>
  <si>
    <t>Данные паспорта доступности. Аналитическая информация к отчету ГЗ</t>
  </si>
  <si>
    <t>Данные кадрового учета</t>
  </si>
  <si>
    <t>В связи с Постановлением правительства ЛО №843 от 21.12.20г. деятельность отделения была приостановлена. Разрешение деятельности по Распоряжению КСЗН ЛО №03-38 от 02.02.21г.В феврале месяце происходило переоформление детей с полустационара на стационар.Количество рабочих дней в квартале только 22</t>
  </si>
  <si>
    <t>В связи с Постановлением правительства ЛО №843 от 21.12.20г. деятельность отделений была приостановлена. Разрешение деятельности по Распоряжению КСЗН ЛО №03-38 от 02.02.21г.Количество рабочих дней в квартале только 36</t>
  </si>
  <si>
    <t>Отклонение от запланированной численности в связи с большой смерностью пожилых людей  в 1 квартале 21г.</t>
  </si>
  <si>
    <t xml:space="preserve">Мероприятия, направленные на совершенствование деятельности учреждения  при предоставлении социального обслуживания в 1 квартале 2021г. не проводились. </t>
  </si>
  <si>
    <t>Проведено 1 мероприятие, направленное на совершенствование деятельности учреждения  при предоставлении социального обслуживания в 1 квартале 2021г.</t>
  </si>
  <si>
    <t>Директор                                                                              Елизарова И.В.</t>
  </si>
  <si>
    <t xml:space="preserve">Исполнитель Олейник О.А тел.8(81378)44075, +79213325013 </t>
  </si>
</sst>
</file>

<file path=xl/styles.xml><?xml version="1.0" encoding="utf-8"?>
<styleSheet xmlns="http://schemas.openxmlformats.org/spreadsheetml/2006/main">
  <numFmts count="1">
    <numFmt numFmtId="164" formatCode="0.0"/>
  </numFmts>
  <fonts count="14">
    <font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4" fillId="0" borderId="0"/>
    <xf numFmtId="0" fontId="4" fillId="0" borderId="0" applyNumberFormat="0" applyFill="0" applyBorder="0" applyAlignment="0" applyProtection="0"/>
    <xf numFmtId="0" fontId="10" fillId="0" borderId="0" applyBorder="0"/>
  </cellStyleXfs>
  <cellXfs count="83">
    <xf numFmtId="0" fontId="0" fillId="0" borderId="0" xfId="0"/>
    <xf numFmtId="0" fontId="5" fillId="0" borderId="0" xfId="1" applyFont="1"/>
    <xf numFmtId="3" fontId="8" fillId="4" borderId="1" xfId="2" applyNumberFormat="1" applyFont="1" applyFill="1" applyBorder="1" applyAlignment="1" applyProtection="1">
      <alignment horizontal="center" vertical="center" wrapText="1"/>
    </xf>
    <xf numFmtId="3" fontId="8" fillId="5" borderId="8" xfId="1" applyNumberFormat="1" applyFont="1" applyFill="1" applyBorder="1" applyAlignment="1">
      <alignment horizontal="center" vertical="center" wrapText="1"/>
    </xf>
    <xf numFmtId="3" fontId="8" fillId="5" borderId="1" xfId="1" applyNumberFormat="1" applyFont="1" applyFill="1" applyBorder="1" applyAlignment="1">
      <alignment horizontal="center" vertical="center" wrapText="1"/>
    </xf>
    <xf numFmtId="3" fontId="9" fillId="4" borderId="1" xfId="2" applyNumberFormat="1" applyFont="1" applyFill="1" applyBorder="1" applyAlignment="1" applyProtection="1">
      <alignment horizontal="center" vertical="center" wrapText="1"/>
    </xf>
    <xf numFmtId="0" fontId="5" fillId="0" borderId="0" xfId="1" applyFont="1" applyAlignment="1">
      <alignment vertical="center"/>
    </xf>
    <xf numFmtId="0" fontId="8" fillId="0" borderId="2" xfId="1" applyFont="1" applyBorder="1" applyAlignment="1">
      <alignment horizontal="center" vertical="center"/>
    </xf>
    <xf numFmtId="0" fontId="3" fillId="0" borderId="2" xfId="1" applyFont="1" applyFill="1" applyBorder="1" applyAlignment="1">
      <alignment horizontal="left" vertical="center" wrapText="1"/>
    </xf>
    <xf numFmtId="0" fontId="8" fillId="2" borderId="1" xfId="3" applyFont="1" applyFill="1" applyBorder="1" applyAlignment="1">
      <alignment horizontal="center" vertical="center" wrapText="1"/>
    </xf>
    <xf numFmtId="1" fontId="8" fillId="0" borderId="1" xfId="1" applyNumberFormat="1" applyFont="1" applyFill="1" applyBorder="1" applyAlignment="1">
      <alignment horizontal="center" vertical="center"/>
    </xf>
    <xf numFmtId="1" fontId="9" fillId="3" borderId="1" xfId="1" applyNumberFormat="1" applyFont="1" applyFill="1" applyBorder="1" applyAlignment="1">
      <alignment horizontal="center" vertical="center"/>
    </xf>
    <xf numFmtId="1" fontId="8" fillId="6" borderId="1" xfId="1" applyNumberFormat="1" applyFont="1" applyFill="1" applyBorder="1" applyAlignment="1">
      <alignment horizontal="center" vertical="center"/>
    </xf>
    <xf numFmtId="0" fontId="8" fillId="0" borderId="0" xfId="1" applyFont="1"/>
    <xf numFmtId="0" fontId="8" fillId="7" borderId="2" xfId="1" applyFont="1" applyFill="1" applyBorder="1" applyAlignment="1">
      <alignment horizontal="center" vertical="center"/>
    </xf>
    <xf numFmtId="0" fontId="3" fillId="7" borderId="2" xfId="1" applyFont="1" applyFill="1" applyBorder="1" applyAlignment="1">
      <alignment horizontal="left" vertical="center" wrapText="1"/>
    </xf>
    <xf numFmtId="0" fontId="8" fillId="7" borderId="1" xfId="3" applyFont="1" applyFill="1" applyBorder="1" applyAlignment="1">
      <alignment horizontal="center" vertical="center" wrapText="1"/>
    </xf>
    <xf numFmtId="1" fontId="8" fillId="7" borderId="1" xfId="1" applyNumberFormat="1" applyFont="1" applyFill="1" applyBorder="1" applyAlignment="1">
      <alignment horizontal="center" vertical="center"/>
    </xf>
    <xf numFmtId="1" fontId="8" fillId="2" borderId="1" xfId="3" applyNumberFormat="1" applyFont="1" applyFill="1" applyBorder="1" applyAlignment="1">
      <alignment horizontal="center" vertical="center" wrapText="1"/>
    </xf>
    <xf numFmtId="1" fontId="8" fillId="0" borderId="1" xfId="3" applyNumberFormat="1" applyFont="1" applyFill="1" applyBorder="1" applyAlignment="1">
      <alignment horizontal="center" vertical="center" wrapText="1"/>
    </xf>
    <xf numFmtId="1" fontId="8" fillId="7" borderId="1" xfId="3" applyNumberFormat="1" applyFont="1" applyFill="1" applyBorder="1" applyAlignment="1">
      <alignment horizontal="center" vertical="center" wrapText="1"/>
    </xf>
    <xf numFmtId="0" fontId="11" fillId="7" borderId="2" xfId="1" applyFont="1" applyFill="1" applyBorder="1" applyAlignment="1">
      <alignment horizontal="left" vertical="center" wrapText="1"/>
    </xf>
    <xf numFmtId="1" fontId="8" fillId="0" borderId="1" xfId="1" applyNumberFormat="1" applyFont="1" applyBorder="1" applyAlignment="1">
      <alignment horizontal="center" vertical="center"/>
    </xf>
    <xf numFmtId="0" fontId="11" fillId="0" borderId="2" xfId="1" applyFont="1" applyFill="1" applyBorder="1" applyAlignment="1">
      <alignment horizontal="left" vertical="center" wrapText="1"/>
    </xf>
    <xf numFmtId="3" fontId="5" fillId="0" borderId="0" xfId="1" applyNumberFormat="1" applyFont="1" applyAlignment="1">
      <alignment horizontal="center"/>
    </xf>
    <xf numFmtId="0" fontId="1" fillId="0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top" wrapText="1"/>
    </xf>
    <xf numFmtId="0" fontId="1" fillId="0" borderId="1" xfId="0" applyFont="1" applyFill="1" applyBorder="1" applyAlignment="1" applyProtection="1">
      <alignment horizontal="justify" vertical="top" wrapText="1"/>
    </xf>
    <xf numFmtId="164" fontId="1" fillId="0" borderId="1" xfId="0" applyNumberFormat="1" applyFont="1" applyFill="1" applyBorder="1" applyAlignment="1" applyProtection="1">
      <alignment horizontal="center" vertical="top" wrapText="1"/>
    </xf>
    <xf numFmtId="164" fontId="2" fillId="0" borderId="1" xfId="0" applyNumberFormat="1" applyFont="1" applyFill="1" applyBorder="1" applyAlignment="1" applyProtection="1">
      <alignment horizontal="center" vertical="top" wrapText="1"/>
    </xf>
    <xf numFmtId="164" fontId="1" fillId="0" borderId="1" xfId="0" applyNumberFormat="1" applyFont="1" applyFill="1" applyBorder="1" applyAlignment="1" applyProtection="1">
      <alignment horizontal="center" vertical="center" wrapText="1"/>
    </xf>
    <xf numFmtId="1" fontId="1" fillId="0" borderId="1" xfId="0" applyNumberFormat="1" applyFont="1" applyFill="1" applyBorder="1" applyAlignment="1" applyProtection="1">
      <alignment horizontal="center" vertical="top" wrapText="1"/>
    </xf>
    <xf numFmtId="0" fontId="0" fillId="0" borderId="0" xfId="0" applyFont="1" applyFill="1" applyBorder="1" applyAlignment="1" applyProtection="1">
      <protection locked="0"/>
    </xf>
    <xf numFmtId="164" fontId="2" fillId="0" borderId="1" xfId="0" applyNumberFormat="1" applyFont="1" applyFill="1" applyBorder="1" applyAlignment="1" applyProtection="1">
      <alignment horizontal="center" vertical="top" wrapText="1"/>
      <protection locked="0"/>
    </xf>
    <xf numFmtId="164" fontId="2" fillId="0" borderId="1" xfId="0" applyNumberFormat="1" applyFont="1" applyFill="1" applyBorder="1" applyAlignment="1" applyProtection="1">
      <alignment vertical="top" wrapText="1"/>
      <protection locked="0"/>
    </xf>
    <xf numFmtId="0" fontId="0" fillId="0" borderId="0" xfId="0" applyFont="1" applyFill="1" applyBorder="1" applyAlignment="1" applyProtection="1">
      <alignment horizontal="center" vertical="top"/>
      <protection locked="0"/>
    </xf>
    <xf numFmtId="0" fontId="0" fillId="0" borderId="0" xfId="0" applyFont="1" applyFill="1" applyBorder="1" applyAlignment="1" applyProtection="1">
      <alignment horizontal="left" vertical="top"/>
      <protection locked="0"/>
    </xf>
    <xf numFmtId="164" fontId="0" fillId="0" borderId="0" xfId="0" applyNumberFormat="1" applyFont="1" applyFill="1" applyBorder="1" applyAlignment="1" applyProtection="1">
      <alignment horizontal="center" vertical="top"/>
      <protection locked="0"/>
    </xf>
    <xf numFmtId="0" fontId="0" fillId="0" borderId="0" xfId="0" applyFill="1" applyBorder="1" applyAlignment="1" applyProtection="1">
      <alignment horizontal="left" vertical="top"/>
      <protection locked="0"/>
    </xf>
    <xf numFmtId="0" fontId="13" fillId="0" borderId="0" xfId="0" applyFont="1" applyFill="1" applyBorder="1" applyAlignment="1" applyProtection="1">
      <alignment horizontal="center"/>
    </xf>
    <xf numFmtId="0" fontId="13" fillId="0" borderId="5" xfId="0" applyFont="1" applyFill="1" applyBorder="1" applyAlignment="1" applyProtection="1">
      <alignment horizontal="center"/>
    </xf>
    <xf numFmtId="0" fontId="12" fillId="0" borderId="0" xfId="0" applyFont="1" applyFill="1" applyBorder="1" applyAlignment="1" applyProtection="1">
      <alignment horizontal="center"/>
    </xf>
    <xf numFmtId="0" fontId="2" fillId="0" borderId="2" xfId="0" applyFont="1" applyFill="1" applyBorder="1" applyAlignment="1" applyProtection="1">
      <alignment horizontal="center" vertical="top" wrapText="1"/>
    </xf>
    <xf numFmtId="0" fontId="2" fillId="0" borderId="3" xfId="0" applyFont="1" applyFill="1" applyBorder="1" applyAlignment="1" applyProtection="1">
      <alignment horizontal="center" vertical="top" wrapText="1"/>
    </xf>
    <xf numFmtId="0" fontId="2" fillId="0" borderId="4" xfId="0" applyFont="1" applyFill="1" applyBorder="1" applyAlignment="1" applyProtection="1">
      <alignment horizontal="center" vertical="top" wrapText="1"/>
    </xf>
    <xf numFmtId="164" fontId="2" fillId="0" borderId="2" xfId="0" applyNumberFormat="1" applyFont="1" applyFill="1" applyBorder="1" applyAlignment="1" applyProtection="1">
      <alignment horizontal="center" vertical="top" wrapText="1"/>
    </xf>
    <xf numFmtId="164" fontId="2" fillId="0" borderId="3" xfId="0" applyNumberFormat="1" applyFont="1" applyFill="1" applyBorder="1" applyAlignment="1" applyProtection="1">
      <alignment horizontal="center" vertical="top" wrapText="1"/>
    </xf>
    <xf numFmtId="164" fontId="2" fillId="0" borderId="4" xfId="0" applyNumberFormat="1" applyFont="1" applyFill="1" applyBorder="1" applyAlignment="1" applyProtection="1">
      <alignment horizontal="center" vertical="top" wrapText="1"/>
    </xf>
    <xf numFmtId="0" fontId="13" fillId="0" borderId="5" xfId="0" applyFont="1" applyFill="1" applyBorder="1" applyAlignment="1" applyProtection="1">
      <alignment horizontal="center" vertical="top" wrapText="1"/>
      <protection locked="0"/>
    </xf>
    <xf numFmtId="3" fontId="7" fillId="5" borderId="11" xfId="1" applyNumberFormat="1" applyFont="1" applyFill="1" applyBorder="1" applyAlignment="1">
      <alignment horizontal="center" vertical="center"/>
    </xf>
    <xf numFmtId="3" fontId="7" fillId="5" borderId="12" xfId="1" applyNumberFormat="1" applyFont="1" applyFill="1" applyBorder="1" applyAlignment="1">
      <alignment horizontal="center" vertical="center"/>
    </xf>
    <xf numFmtId="3" fontId="7" fillId="5" borderId="13" xfId="1" applyNumberFormat="1" applyFont="1" applyFill="1" applyBorder="1" applyAlignment="1">
      <alignment horizontal="center" vertical="center"/>
    </xf>
    <xf numFmtId="3" fontId="7" fillId="5" borderId="7" xfId="1" applyNumberFormat="1" applyFont="1" applyFill="1" applyBorder="1" applyAlignment="1">
      <alignment horizontal="center" vertical="center"/>
    </xf>
    <xf numFmtId="3" fontId="7" fillId="5" borderId="5" xfId="1" applyNumberFormat="1" applyFont="1" applyFill="1" applyBorder="1" applyAlignment="1">
      <alignment horizontal="center" vertical="center"/>
    </xf>
    <xf numFmtId="3" fontId="7" fillId="5" borderId="6" xfId="1" applyNumberFormat="1" applyFont="1" applyFill="1" applyBorder="1" applyAlignment="1">
      <alignment horizontal="center" vertical="center"/>
    </xf>
    <xf numFmtId="0" fontId="7" fillId="4" borderId="1" xfId="1" applyFont="1" applyFill="1" applyBorder="1" applyAlignment="1">
      <alignment horizontal="center" vertical="center"/>
    </xf>
    <xf numFmtId="0" fontId="7" fillId="5" borderId="12" xfId="1" applyFont="1" applyFill="1" applyBorder="1" applyAlignment="1">
      <alignment horizontal="center" vertical="center"/>
    </xf>
    <xf numFmtId="0" fontId="7" fillId="5" borderId="13" xfId="1" applyFont="1" applyFill="1" applyBorder="1" applyAlignment="1">
      <alignment horizontal="center" vertical="center"/>
    </xf>
    <xf numFmtId="0" fontId="6" fillId="0" borderId="7" xfId="1" applyFont="1" applyBorder="1" applyAlignment="1">
      <alignment horizontal="center" vertical="center" wrapText="1"/>
    </xf>
    <xf numFmtId="0" fontId="6" fillId="0" borderId="5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 wrapText="1"/>
    </xf>
    <xf numFmtId="0" fontId="7" fillId="0" borderId="3" xfId="1" applyFont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 wrapText="1"/>
    </xf>
    <xf numFmtId="3" fontId="9" fillId="3" borderId="2" xfId="1" applyNumberFormat="1" applyFont="1" applyFill="1" applyBorder="1" applyAlignment="1">
      <alignment horizontal="center" vertical="center" textRotation="90" wrapText="1"/>
    </xf>
    <xf numFmtId="3" fontId="9" fillId="3" borderId="3" xfId="1" applyNumberFormat="1" applyFont="1" applyFill="1" applyBorder="1" applyAlignment="1">
      <alignment horizontal="center" vertical="center" textRotation="90" wrapText="1"/>
    </xf>
    <xf numFmtId="3" fontId="9" fillId="3" borderId="4" xfId="1" applyNumberFormat="1" applyFont="1" applyFill="1" applyBorder="1" applyAlignment="1">
      <alignment horizontal="center" vertical="center" textRotation="90" wrapText="1"/>
    </xf>
    <xf numFmtId="3" fontId="9" fillId="3" borderId="2" xfId="2" applyNumberFormat="1" applyFont="1" applyFill="1" applyBorder="1" applyAlignment="1" applyProtection="1">
      <alignment horizontal="center" vertical="center" textRotation="90" wrapText="1"/>
    </xf>
    <xf numFmtId="3" fontId="9" fillId="3" borderId="3" xfId="2" applyNumberFormat="1" applyFont="1" applyFill="1" applyBorder="1" applyAlignment="1" applyProtection="1">
      <alignment horizontal="center" vertical="center" textRotation="90" wrapText="1"/>
    </xf>
    <xf numFmtId="3" fontId="9" fillId="3" borderId="4" xfId="2" applyNumberFormat="1" applyFont="1" applyFill="1" applyBorder="1" applyAlignment="1" applyProtection="1">
      <alignment horizontal="center" vertical="center" textRotation="90" wrapText="1"/>
    </xf>
    <xf numFmtId="0" fontId="7" fillId="6" borderId="2" xfId="1" applyFont="1" applyFill="1" applyBorder="1" applyAlignment="1">
      <alignment horizontal="center" vertical="center"/>
    </xf>
    <xf numFmtId="0" fontId="7" fillId="6" borderId="3" xfId="1" applyFont="1" applyFill="1" applyBorder="1" applyAlignment="1">
      <alignment horizontal="center" vertical="center"/>
    </xf>
    <xf numFmtId="0" fontId="7" fillId="6" borderId="4" xfId="1" applyFont="1" applyFill="1" applyBorder="1" applyAlignment="1">
      <alignment horizontal="center" vertical="center"/>
    </xf>
    <xf numFmtId="3" fontId="7" fillId="0" borderId="9" xfId="1" applyNumberFormat="1" applyFont="1" applyFill="1" applyBorder="1" applyAlignment="1">
      <alignment horizontal="center" vertical="center" wrapText="1"/>
    </xf>
    <xf numFmtId="3" fontId="7" fillId="0" borderId="10" xfId="1" applyNumberFormat="1" applyFont="1" applyFill="1" applyBorder="1" applyAlignment="1">
      <alignment horizontal="center" vertical="center" wrapText="1"/>
    </xf>
    <xf numFmtId="3" fontId="7" fillId="0" borderId="8" xfId="1" applyNumberFormat="1" applyFont="1" applyFill="1" applyBorder="1" applyAlignment="1">
      <alignment horizontal="center" vertical="center" wrapText="1"/>
    </xf>
    <xf numFmtId="3" fontId="7" fillId="4" borderId="11" xfId="1" applyNumberFormat="1" applyFont="1" applyFill="1" applyBorder="1" applyAlignment="1">
      <alignment horizontal="center" vertical="center"/>
    </xf>
    <xf numFmtId="3" fontId="7" fillId="4" borderId="12" xfId="1" applyNumberFormat="1" applyFont="1" applyFill="1" applyBorder="1" applyAlignment="1">
      <alignment horizontal="center" vertical="center"/>
    </xf>
    <xf numFmtId="3" fontId="7" fillId="4" borderId="13" xfId="1" applyNumberFormat="1" applyFont="1" applyFill="1" applyBorder="1" applyAlignment="1">
      <alignment horizontal="center" vertical="center"/>
    </xf>
    <xf numFmtId="3" fontId="7" fillId="4" borderId="7" xfId="1" applyNumberFormat="1" applyFont="1" applyFill="1" applyBorder="1" applyAlignment="1">
      <alignment horizontal="center" vertical="center"/>
    </xf>
    <xf numFmtId="3" fontId="7" fillId="4" borderId="5" xfId="1" applyNumberFormat="1" applyFont="1" applyFill="1" applyBorder="1" applyAlignment="1">
      <alignment horizontal="center" vertical="center"/>
    </xf>
    <xf numFmtId="3" fontId="7" fillId="4" borderId="6" xfId="1" applyNumberFormat="1" applyFont="1" applyFill="1" applyBorder="1" applyAlignment="1">
      <alignment horizontal="center" vertical="center"/>
    </xf>
  </cellXfs>
  <cellStyles count="4">
    <cellStyle name="Обычный" xfId="0" builtinId="0"/>
    <cellStyle name="Обычный 2" xfId="1"/>
    <cellStyle name="Обычный 2 2" xfId="3"/>
    <cellStyle name="Обычный_tmpF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cherbakova/Documents/&#1043;&#1086;&#1089;&#1091;&#1076;&#1072;&#1088;&#1089;&#1090;&#1074;&#1077;&#1085;&#1085;&#1086;&#1077;%20&#1079;&#1072;&#1076;&#1072;&#1085;&#1080;&#1077;/2021/&#1055;&#1083;&#1072;&#1085;&#1080;&#1088;&#1086;&#1074;&#1072;&#1085;&#1080;&#1077;/&#1057;&#1042;&#1054;&#1044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СВОД"/>
      <sheetName val="запрос"/>
      <sheetName val="БокситыКЦСОН"/>
      <sheetName val="ВолосовоКЦСОН"/>
      <sheetName val="ВолховКЦСОН"/>
      <sheetName val="ВсеволожскКЦСОН"/>
      <sheetName val="ВыборгКЦСОН"/>
      <sheetName val="ВыборгДП"/>
      <sheetName val="ГатчинаДарина"/>
      <sheetName val="КингСРЦ"/>
      <sheetName val="КингЦСО"/>
      <sheetName val="Кириши"/>
      <sheetName val="КировскКЦСОН"/>
      <sheetName val="ЛодейноеЦСОН"/>
      <sheetName val="лОМОНОСОВ"/>
      <sheetName val="ЛужскийКЦСОН"/>
      <sheetName val="ПодпорожскийСРЦН"/>
      <sheetName val="ПриозерскийКЦСОН"/>
      <sheetName val="ТосноСРЦН"/>
      <sheetName val="СланцыНадежда"/>
      <sheetName val="СланцыМечта"/>
      <sheetName val="СосновыйБор"/>
      <sheetName val="2019 (2)"/>
      <sheetName val="2019"/>
      <sheetName val="ТихвинКЦСОН"/>
      <sheetName val="Будогощь"/>
      <sheetName val="ВознесеньеДИ"/>
      <sheetName val="ВолосовоПНИ"/>
      <sheetName val="ВсеволожскДИ"/>
      <sheetName val="ВолховПНИ"/>
      <sheetName val="ГатчинаПНИ"/>
      <sheetName val="ГЦ"/>
      <sheetName val="КаменногорскДИ"/>
      <sheetName val="КингисеппДИ"/>
      <sheetName val="КингПНИ"/>
      <sheetName val="КировскПНИ"/>
      <sheetName val="ЛО_МРЦ"/>
      <sheetName val="ЛодейкаДИ"/>
      <sheetName val="ЛугаПНИ"/>
      <sheetName val="СланцыДИ"/>
      <sheetName val="СясьстройскийПНИ"/>
      <sheetName val="ТихвинДИ"/>
      <sheetName val="Стационары"/>
    </sheetNames>
    <sheetDataSet>
      <sheetData sheetId="0"/>
      <sheetData sheetId="1"/>
      <sheetData sheetId="2">
        <row r="15">
          <cell r="I15">
            <v>38</v>
          </cell>
          <cell r="J15">
            <v>0</v>
          </cell>
          <cell r="K15">
            <v>24</v>
          </cell>
          <cell r="L15">
            <v>7</v>
          </cell>
          <cell r="M15">
            <v>55</v>
          </cell>
          <cell r="N15">
            <v>0</v>
          </cell>
          <cell r="O15">
            <v>13</v>
          </cell>
          <cell r="P15">
            <v>22</v>
          </cell>
          <cell r="Q15">
            <v>55</v>
          </cell>
          <cell r="R15">
            <v>0</v>
          </cell>
          <cell r="S15">
            <v>0</v>
          </cell>
          <cell r="T15">
            <v>125</v>
          </cell>
          <cell r="U15">
            <v>514</v>
          </cell>
          <cell r="V15">
            <v>10</v>
          </cell>
          <cell r="X15">
            <v>0</v>
          </cell>
        </row>
      </sheetData>
      <sheetData sheetId="3">
        <row r="15">
          <cell r="I15">
            <v>25</v>
          </cell>
          <cell r="J15">
            <v>0</v>
          </cell>
          <cell r="K15">
            <v>7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10</v>
          </cell>
          <cell r="R15">
            <v>1</v>
          </cell>
          <cell r="S15">
            <v>1</v>
          </cell>
          <cell r="T15">
            <v>44</v>
          </cell>
          <cell r="U15">
            <v>175</v>
          </cell>
          <cell r="V15">
            <v>6</v>
          </cell>
          <cell r="W15">
            <v>2</v>
          </cell>
          <cell r="X15">
            <v>3</v>
          </cell>
        </row>
      </sheetData>
      <sheetData sheetId="4">
        <row r="15">
          <cell r="I15">
            <v>25</v>
          </cell>
          <cell r="J15">
            <v>1</v>
          </cell>
          <cell r="K15">
            <v>15</v>
          </cell>
          <cell r="L15">
            <v>15</v>
          </cell>
          <cell r="M15">
            <v>25</v>
          </cell>
          <cell r="O15">
            <v>36</v>
          </cell>
          <cell r="Q15">
            <v>10</v>
          </cell>
          <cell r="R15">
            <v>8</v>
          </cell>
          <cell r="T15">
            <v>80</v>
          </cell>
          <cell r="U15">
            <v>505</v>
          </cell>
          <cell r="V15">
            <v>5</v>
          </cell>
          <cell r="W15">
            <v>1</v>
          </cell>
          <cell r="X15">
            <v>2</v>
          </cell>
        </row>
      </sheetData>
      <sheetData sheetId="5">
        <row r="15">
          <cell r="I15">
            <v>52</v>
          </cell>
          <cell r="K15">
            <v>21</v>
          </cell>
          <cell r="M15">
            <v>28</v>
          </cell>
          <cell r="O15">
            <v>27</v>
          </cell>
          <cell r="Q15">
            <v>10</v>
          </cell>
          <cell r="R15">
            <v>14</v>
          </cell>
          <cell r="S15">
            <v>5</v>
          </cell>
          <cell r="T15">
            <v>64</v>
          </cell>
          <cell r="U15">
            <v>774</v>
          </cell>
          <cell r="V15">
            <v>2</v>
          </cell>
          <cell r="W15">
            <v>7</v>
          </cell>
          <cell r="X15">
            <v>20</v>
          </cell>
        </row>
      </sheetData>
      <sheetData sheetId="6">
        <row r="15">
          <cell r="I15">
            <v>12</v>
          </cell>
          <cell r="K15">
            <v>22</v>
          </cell>
          <cell r="L15">
            <v>10</v>
          </cell>
          <cell r="M15">
            <v>25</v>
          </cell>
          <cell r="O15">
            <v>10</v>
          </cell>
          <cell r="P15">
            <v>15</v>
          </cell>
          <cell r="Q15">
            <v>15</v>
          </cell>
          <cell r="R15">
            <v>10</v>
          </cell>
          <cell r="T15">
            <v>67</v>
          </cell>
          <cell r="U15">
            <v>610</v>
          </cell>
          <cell r="V15">
            <v>1</v>
          </cell>
          <cell r="W15">
            <v>6</v>
          </cell>
          <cell r="X15">
            <v>5</v>
          </cell>
        </row>
      </sheetData>
      <sheetData sheetId="7">
        <row r="15">
          <cell r="L15">
            <v>8</v>
          </cell>
          <cell r="M15">
            <v>40</v>
          </cell>
          <cell r="O15">
            <v>12</v>
          </cell>
          <cell r="P15">
            <v>8</v>
          </cell>
          <cell r="Q15">
            <v>20</v>
          </cell>
          <cell r="R15">
            <v>4</v>
          </cell>
          <cell r="T15">
            <v>45</v>
          </cell>
          <cell r="U15">
            <v>168</v>
          </cell>
          <cell r="X15">
            <v>12</v>
          </cell>
        </row>
      </sheetData>
      <sheetData sheetId="8">
        <row r="15">
          <cell r="K15">
            <v>18</v>
          </cell>
          <cell r="L15">
            <v>8</v>
          </cell>
          <cell r="O15">
            <v>45</v>
          </cell>
          <cell r="P15">
            <v>10</v>
          </cell>
          <cell r="Q15">
            <v>10</v>
          </cell>
          <cell r="R15">
            <v>1</v>
          </cell>
          <cell r="S15">
            <v>5</v>
          </cell>
          <cell r="T15">
            <v>30</v>
          </cell>
          <cell r="V15">
            <v>4</v>
          </cell>
          <cell r="W15">
            <v>2</v>
          </cell>
        </row>
      </sheetData>
      <sheetData sheetId="9">
        <row r="15">
          <cell r="K15">
            <v>8</v>
          </cell>
          <cell r="L15">
            <v>8</v>
          </cell>
          <cell r="O15">
            <v>20</v>
          </cell>
          <cell r="Q15">
            <v>35</v>
          </cell>
          <cell r="S15">
            <v>1</v>
          </cell>
          <cell r="T15">
            <v>25</v>
          </cell>
          <cell r="V15">
            <v>2</v>
          </cell>
          <cell r="W15">
            <v>5</v>
          </cell>
        </row>
      </sheetData>
      <sheetData sheetId="10">
        <row r="15">
          <cell r="M15">
            <v>68</v>
          </cell>
          <cell r="R15">
            <v>30</v>
          </cell>
          <cell r="U15">
            <v>430</v>
          </cell>
          <cell r="X15">
            <v>15</v>
          </cell>
        </row>
      </sheetData>
      <sheetData sheetId="11">
        <row r="15"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16</v>
          </cell>
          <cell r="J15">
            <v>0</v>
          </cell>
          <cell r="K15">
            <v>8</v>
          </cell>
          <cell r="L15">
            <v>0</v>
          </cell>
          <cell r="M15">
            <v>32</v>
          </cell>
          <cell r="N15">
            <v>0</v>
          </cell>
          <cell r="O15">
            <v>10</v>
          </cell>
          <cell r="P15">
            <v>0</v>
          </cell>
          <cell r="Q15">
            <v>10</v>
          </cell>
          <cell r="R15">
            <v>0</v>
          </cell>
          <cell r="T15">
            <v>20</v>
          </cell>
          <cell r="U15">
            <v>200</v>
          </cell>
          <cell r="V15">
            <v>0</v>
          </cell>
          <cell r="W15">
            <v>1</v>
          </cell>
          <cell r="X15">
            <v>1</v>
          </cell>
        </row>
      </sheetData>
      <sheetData sheetId="12">
        <row r="15">
          <cell r="I15">
            <v>15</v>
          </cell>
          <cell r="M15">
            <v>28</v>
          </cell>
          <cell r="P15">
            <v>14</v>
          </cell>
          <cell r="R15">
            <v>17</v>
          </cell>
          <cell r="T15">
            <v>49</v>
          </cell>
          <cell r="U15">
            <v>398</v>
          </cell>
          <cell r="V15">
            <v>10</v>
          </cell>
          <cell r="W15">
            <v>2</v>
          </cell>
          <cell r="X15">
            <v>7</v>
          </cell>
        </row>
      </sheetData>
      <sheetData sheetId="13">
        <row r="15">
          <cell r="K15">
            <v>8</v>
          </cell>
          <cell r="M15">
            <v>25</v>
          </cell>
          <cell r="O15">
            <v>16</v>
          </cell>
          <cell r="P15">
            <v>10</v>
          </cell>
          <cell r="Q15">
            <v>10</v>
          </cell>
          <cell r="R15">
            <v>8</v>
          </cell>
          <cell r="S15">
            <v>2</v>
          </cell>
          <cell r="T15">
            <v>50</v>
          </cell>
          <cell r="U15">
            <v>280</v>
          </cell>
          <cell r="V15">
            <v>0</v>
          </cell>
          <cell r="W15">
            <v>1</v>
          </cell>
          <cell r="X15">
            <v>12</v>
          </cell>
        </row>
      </sheetData>
      <sheetData sheetId="14">
        <row r="15">
          <cell r="I15">
            <v>12</v>
          </cell>
          <cell r="M15">
            <v>4</v>
          </cell>
          <cell r="R15">
            <v>5</v>
          </cell>
          <cell r="S15">
            <v>3</v>
          </cell>
          <cell r="U15">
            <v>194</v>
          </cell>
          <cell r="V15">
            <v>0</v>
          </cell>
          <cell r="W15">
            <v>1</v>
          </cell>
          <cell r="X15">
            <v>1</v>
          </cell>
        </row>
      </sheetData>
      <sheetData sheetId="15">
        <row r="15">
          <cell r="I15">
            <v>15</v>
          </cell>
          <cell r="K15">
            <v>16</v>
          </cell>
          <cell r="M15">
            <v>16</v>
          </cell>
          <cell r="O15">
            <v>23</v>
          </cell>
          <cell r="Q15">
            <v>15</v>
          </cell>
          <cell r="R15">
            <v>3</v>
          </cell>
          <cell r="S15">
            <v>2</v>
          </cell>
          <cell r="T15">
            <v>54</v>
          </cell>
          <cell r="U15">
            <v>561</v>
          </cell>
          <cell r="V15">
            <v>7</v>
          </cell>
        </row>
      </sheetData>
      <sheetData sheetId="16">
        <row r="15">
          <cell r="I15">
            <v>0</v>
          </cell>
          <cell r="J15">
            <v>0</v>
          </cell>
          <cell r="K15">
            <v>20</v>
          </cell>
          <cell r="L15">
            <v>0</v>
          </cell>
          <cell r="M15">
            <v>0</v>
          </cell>
          <cell r="N15">
            <v>0</v>
          </cell>
          <cell r="O15">
            <v>13</v>
          </cell>
          <cell r="P15">
            <v>7</v>
          </cell>
          <cell r="Q15">
            <v>26</v>
          </cell>
          <cell r="R15">
            <v>0</v>
          </cell>
          <cell r="S15">
            <v>1</v>
          </cell>
          <cell r="T15">
            <v>65</v>
          </cell>
          <cell r="U15">
            <v>0</v>
          </cell>
          <cell r="V15">
            <v>1</v>
          </cell>
          <cell r="W15">
            <v>0</v>
          </cell>
          <cell r="X15">
            <v>0</v>
          </cell>
        </row>
      </sheetData>
      <sheetData sheetId="17">
        <row r="15">
          <cell r="I15">
            <v>25</v>
          </cell>
          <cell r="K15">
            <v>16</v>
          </cell>
          <cell r="M15">
            <v>50</v>
          </cell>
          <cell r="R15">
            <v>1</v>
          </cell>
          <cell r="T15">
            <v>16</v>
          </cell>
          <cell r="U15">
            <v>501</v>
          </cell>
          <cell r="W15">
            <v>0</v>
          </cell>
          <cell r="X15">
            <v>4</v>
          </cell>
        </row>
      </sheetData>
      <sheetData sheetId="18">
        <row r="15">
          <cell r="K15">
            <v>8</v>
          </cell>
          <cell r="L15">
            <v>6</v>
          </cell>
          <cell r="O15">
            <v>23</v>
          </cell>
          <cell r="P15">
            <v>4</v>
          </cell>
          <cell r="Q15">
            <v>14</v>
          </cell>
          <cell r="S15">
            <v>4</v>
          </cell>
          <cell r="T15">
            <v>35</v>
          </cell>
          <cell r="U15">
            <v>420</v>
          </cell>
          <cell r="V15">
            <v>7</v>
          </cell>
          <cell r="W15">
            <v>4</v>
          </cell>
          <cell r="X15">
            <v>15</v>
          </cell>
        </row>
      </sheetData>
      <sheetData sheetId="19">
        <row r="15">
          <cell r="I15">
            <v>15</v>
          </cell>
          <cell r="M15">
            <v>41</v>
          </cell>
          <cell r="R15">
            <v>7</v>
          </cell>
          <cell r="U15">
            <v>251</v>
          </cell>
          <cell r="X15">
            <v>12</v>
          </cell>
        </row>
      </sheetData>
      <sheetData sheetId="20">
        <row r="15">
          <cell r="K15">
            <v>18</v>
          </cell>
          <cell r="O15">
            <v>19</v>
          </cell>
          <cell r="P15">
            <v>1</v>
          </cell>
          <cell r="Q15">
            <v>24</v>
          </cell>
          <cell r="S15">
            <v>0</v>
          </cell>
          <cell r="T15">
            <v>35</v>
          </cell>
          <cell r="V15">
            <v>3</v>
          </cell>
          <cell r="W15">
            <v>1</v>
          </cell>
        </row>
      </sheetData>
      <sheetData sheetId="21">
        <row r="15"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14</v>
          </cell>
          <cell r="J15">
            <v>0</v>
          </cell>
          <cell r="K15">
            <v>6</v>
          </cell>
          <cell r="L15">
            <v>0</v>
          </cell>
          <cell r="M15">
            <v>40</v>
          </cell>
          <cell r="N15">
            <v>0</v>
          </cell>
          <cell r="O15">
            <v>0</v>
          </cell>
          <cell r="P15">
            <v>24</v>
          </cell>
          <cell r="Q15">
            <v>20</v>
          </cell>
          <cell r="R15">
            <v>5</v>
          </cell>
          <cell r="S15">
            <v>5</v>
          </cell>
          <cell r="T15">
            <v>30</v>
          </cell>
          <cell r="U15">
            <v>155</v>
          </cell>
          <cell r="V15">
            <v>0</v>
          </cell>
          <cell r="W15">
            <v>6</v>
          </cell>
          <cell r="X15">
            <v>0</v>
          </cell>
        </row>
      </sheetData>
      <sheetData sheetId="22"/>
      <sheetData sheetId="23"/>
      <sheetData sheetId="24">
        <row r="15">
          <cell r="I15">
            <v>44</v>
          </cell>
          <cell r="J15">
            <v>2</v>
          </cell>
          <cell r="K15">
            <v>19</v>
          </cell>
          <cell r="L15">
            <v>5</v>
          </cell>
          <cell r="M15">
            <v>40</v>
          </cell>
          <cell r="O15">
            <v>46</v>
          </cell>
          <cell r="P15">
            <v>3</v>
          </cell>
          <cell r="Q15">
            <v>45</v>
          </cell>
          <cell r="R15">
            <v>12</v>
          </cell>
          <cell r="T15">
            <v>165</v>
          </cell>
          <cell r="U15">
            <v>487</v>
          </cell>
          <cell r="V15">
            <v>8</v>
          </cell>
          <cell r="W15">
            <v>1</v>
          </cell>
          <cell r="X15">
            <v>13</v>
          </cell>
        </row>
      </sheetData>
      <sheetData sheetId="25">
        <row r="15">
          <cell r="C15">
            <v>239</v>
          </cell>
          <cell r="D15">
            <v>70</v>
          </cell>
        </row>
      </sheetData>
      <sheetData sheetId="26">
        <row r="15">
          <cell r="C15">
            <v>120</v>
          </cell>
          <cell r="D15">
            <v>74</v>
          </cell>
        </row>
      </sheetData>
      <sheetData sheetId="27">
        <row r="15">
          <cell r="C15">
            <v>76</v>
          </cell>
          <cell r="D15">
            <v>77</v>
          </cell>
        </row>
      </sheetData>
      <sheetData sheetId="28">
        <row r="15">
          <cell r="C15">
            <v>47</v>
          </cell>
          <cell r="D15">
            <v>30</v>
          </cell>
        </row>
      </sheetData>
      <sheetData sheetId="29">
        <row r="15">
          <cell r="C15">
            <v>191</v>
          </cell>
          <cell r="D15">
            <v>204</v>
          </cell>
        </row>
      </sheetData>
      <sheetData sheetId="30">
        <row r="15">
          <cell r="C15">
            <v>261</v>
          </cell>
          <cell r="D15">
            <v>139</v>
          </cell>
        </row>
      </sheetData>
      <sheetData sheetId="31">
        <row r="15">
          <cell r="I15">
            <v>44</v>
          </cell>
        </row>
      </sheetData>
      <sheetData sheetId="32">
        <row r="15">
          <cell r="C15">
            <v>34</v>
          </cell>
        </row>
      </sheetData>
      <sheetData sheetId="33">
        <row r="15">
          <cell r="E15">
            <v>38</v>
          </cell>
        </row>
      </sheetData>
      <sheetData sheetId="34">
        <row r="15">
          <cell r="C15">
            <v>44</v>
          </cell>
          <cell r="D15">
            <v>146</v>
          </cell>
        </row>
      </sheetData>
      <sheetData sheetId="35">
        <row r="15">
          <cell r="C15">
            <v>210</v>
          </cell>
          <cell r="D15">
            <v>95</v>
          </cell>
        </row>
      </sheetData>
      <sheetData sheetId="36">
        <row r="15">
          <cell r="C15">
            <v>0</v>
          </cell>
          <cell r="D15">
            <v>0</v>
          </cell>
          <cell r="E15">
            <v>0</v>
          </cell>
          <cell r="F15">
            <v>15</v>
          </cell>
          <cell r="G15">
            <v>115</v>
          </cell>
          <cell r="H15">
            <v>26</v>
          </cell>
          <cell r="I15">
            <v>0</v>
          </cell>
          <cell r="J15">
            <v>0</v>
          </cell>
          <cell r="K15">
            <v>0</v>
          </cell>
          <cell r="L15">
            <v>8</v>
          </cell>
          <cell r="M15">
            <v>0</v>
          </cell>
          <cell r="N15">
            <v>0</v>
          </cell>
          <cell r="O15">
            <v>9</v>
          </cell>
          <cell r="P15">
            <v>8</v>
          </cell>
          <cell r="Q15">
            <v>0</v>
          </cell>
          <cell r="R15">
            <v>0</v>
          </cell>
          <cell r="S15">
            <v>0</v>
          </cell>
          <cell r="T15">
            <v>15</v>
          </cell>
          <cell r="U15">
            <v>0</v>
          </cell>
          <cell r="V15">
            <v>2</v>
          </cell>
          <cell r="W15">
            <v>0</v>
          </cell>
          <cell r="X15">
            <v>0</v>
          </cell>
        </row>
      </sheetData>
      <sheetData sheetId="37">
        <row r="15">
          <cell r="C15">
            <v>162</v>
          </cell>
          <cell r="D15">
            <v>80</v>
          </cell>
          <cell r="E15">
            <v>105</v>
          </cell>
          <cell r="I15">
            <v>8</v>
          </cell>
        </row>
      </sheetData>
      <sheetData sheetId="38">
        <row r="15">
          <cell r="C15">
            <v>170</v>
          </cell>
          <cell r="D15">
            <v>102</v>
          </cell>
        </row>
      </sheetData>
      <sheetData sheetId="39">
        <row r="15">
          <cell r="C15">
            <v>89</v>
          </cell>
          <cell r="D15">
            <v>63</v>
          </cell>
        </row>
      </sheetData>
      <sheetData sheetId="40">
        <row r="15">
          <cell r="C15">
            <v>388</v>
          </cell>
          <cell r="D15">
            <v>124</v>
          </cell>
        </row>
      </sheetData>
      <sheetData sheetId="41">
        <row r="15">
          <cell r="C15">
            <v>38</v>
          </cell>
          <cell r="E15">
            <v>25</v>
          </cell>
        </row>
      </sheetData>
      <sheetData sheetId="4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3"/>
  <sheetViews>
    <sheetView tabSelected="1" topLeftCell="B7" zoomScale="80" zoomScaleNormal="80" workbookViewId="0">
      <selection activeCell="J21" sqref="J21:J26"/>
    </sheetView>
  </sheetViews>
  <sheetFormatPr defaultRowHeight="15"/>
  <cols>
    <col min="1" max="1" width="18.140625" style="36" hidden="1" customWidth="1"/>
    <col min="2" max="2" width="13.140625" style="36" customWidth="1"/>
    <col min="3" max="3" width="11.42578125" style="36" customWidth="1"/>
    <col min="4" max="4" width="9.140625" style="37"/>
    <col min="5" max="5" width="84.7109375" style="37" customWidth="1"/>
    <col min="6" max="6" width="9.140625" style="36"/>
    <col min="7" max="7" width="14.28515625" style="36" customWidth="1"/>
    <col min="8" max="8" width="11" style="36" customWidth="1"/>
    <col min="9" max="9" width="13.7109375" style="36" customWidth="1"/>
    <col min="10" max="10" width="15.85546875" style="36" customWidth="1"/>
    <col min="11" max="11" width="24" style="36" customWidth="1"/>
    <col min="12" max="12" width="11.42578125" style="36" customWidth="1"/>
    <col min="13" max="13" width="11.140625" style="38" customWidth="1"/>
    <col min="14" max="16384" width="9.140625" style="33"/>
  </cols>
  <sheetData>
    <row r="1" spans="1:13" ht="15.75">
      <c r="A1" s="40" t="s">
        <v>102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</row>
    <row r="2" spans="1:13" ht="15.75">
      <c r="A2" s="41" t="str">
        <f>A6</f>
        <v>Ленинградское областное государственное бюджетное учреждение "Выборгский комплексный центр социального обслуживания населения "Добро пожаловать!"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</row>
    <row r="3" spans="1:13">
      <c r="A3" s="42" t="s">
        <v>103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</row>
    <row r="4" spans="1:13" ht="24" customHeight="1">
      <c r="A4" s="49" t="s">
        <v>104</v>
      </c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</row>
    <row r="5" spans="1:13" ht="96">
      <c r="A5" s="26" t="s">
        <v>0</v>
      </c>
      <c r="B5" s="26" t="s">
        <v>1</v>
      </c>
      <c r="C5" s="26" t="s">
        <v>2</v>
      </c>
      <c r="D5" s="26" t="s">
        <v>3</v>
      </c>
      <c r="E5" s="26" t="s">
        <v>4</v>
      </c>
      <c r="F5" s="26" t="s">
        <v>5</v>
      </c>
      <c r="G5" s="26" t="s">
        <v>6</v>
      </c>
      <c r="H5" s="26" t="s">
        <v>7</v>
      </c>
      <c r="I5" s="26" t="s">
        <v>8</v>
      </c>
      <c r="J5" s="26" t="s">
        <v>9</v>
      </c>
      <c r="K5" s="26" t="s">
        <v>10</v>
      </c>
      <c r="L5" s="26" t="s">
        <v>11</v>
      </c>
      <c r="M5" s="31" t="s">
        <v>12</v>
      </c>
    </row>
    <row r="6" spans="1:13" ht="24" customHeight="1">
      <c r="A6" s="43" t="s">
        <v>29</v>
      </c>
      <c r="B6" s="43" t="s">
        <v>28</v>
      </c>
      <c r="C6" s="43" t="s">
        <v>13</v>
      </c>
      <c r="D6" s="27" t="s">
        <v>14</v>
      </c>
      <c r="E6" s="28" t="s">
        <v>15</v>
      </c>
      <c r="F6" s="27" t="s">
        <v>23</v>
      </c>
      <c r="G6" s="32">
        <f>ПЛАН_ОБЪЕМ!N10</f>
        <v>8</v>
      </c>
      <c r="H6" s="25">
        <v>1</v>
      </c>
      <c r="I6" s="29">
        <f t="shared" ref="I6:I7" si="0">H6/G6*100</f>
        <v>12.5</v>
      </c>
      <c r="J6" s="30">
        <f>I6</f>
        <v>12.5</v>
      </c>
      <c r="K6" s="34" t="s">
        <v>112</v>
      </c>
      <c r="L6" s="35" t="s">
        <v>105</v>
      </c>
      <c r="M6" s="46">
        <f>AVERAGE(I6:I12)</f>
        <v>63.71</v>
      </c>
    </row>
    <row r="7" spans="1:13" ht="156">
      <c r="A7" s="44"/>
      <c r="B7" s="44"/>
      <c r="C7" s="44"/>
      <c r="D7" s="27" t="s">
        <v>16</v>
      </c>
      <c r="E7" s="28" t="s">
        <v>17</v>
      </c>
      <c r="F7" s="27" t="s">
        <v>18</v>
      </c>
      <c r="G7" s="27">
        <v>2.5</v>
      </c>
      <c r="H7" s="25">
        <v>0.4</v>
      </c>
      <c r="I7" s="29">
        <f t="shared" si="0"/>
        <v>16</v>
      </c>
      <c r="J7" s="46">
        <f>AVERAGE(I7:I12)</f>
        <v>72.245000000000005</v>
      </c>
      <c r="K7" s="34" t="s">
        <v>112</v>
      </c>
      <c r="L7" s="35" t="s">
        <v>106</v>
      </c>
      <c r="M7" s="47"/>
    </row>
    <row r="8" spans="1:13" ht="47.25" customHeight="1">
      <c r="A8" s="44"/>
      <c r="B8" s="44"/>
      <c r="C8" s="44"/>
      <c r="D8" s="27" t="s">
        <v>16</v>
      </c>
      <c r="E8" s="28" t="s">
        <v>19</v>
      </c>
      <c r="F8" s="27" t="s">
        <v>18</v>
      </c>
      <c r="G8" s="27">
        <v>0</v>
      </c>
      <c r="H8" s="25">
        <v>0</v>
      </c>
      <c r="I8" s="29">
        <f>IF(H8=0,100,IF(H8=25,75,IF(H8=50,50,IF(H8=75,25,IF(H8=100,0)))))</f>
        <v>100</v>
      </c>
      <c r="J8" s="47"/>
      <c r="K8" s="34"/>
      <c r="L8" s="35" t="s">
        <v>107</v>
      </c>
      <c r="M8" s="47"/>
    </row>
    <row r="9" spans="1:13" ht="60">
      <c r="A9" s="44"/>
      <c r="B9" s="44"/>
      <c r="C9" s="44"/>
      <c r="D9" s="27" t="s">
        <v>16</v>
      </c>
      <c r="E9" s="28" t="s">
        <v>20</v>
      </c>
      <c r="F9" s="27" t="s">
        <v>18</v>
      </c>
      <c r="G9" s="27">
        <v>100</v>
      </c>
      <c r="H9" s="25">
        <v>100</v>
      </c>
      <c r="I9" s="29">
        <f t="shared" ref="I9:I14" si="1">H9/G9*100</f>
        <v>100</v>
      </c>
      <c r="J9" s="47"/>
      <c r="K9" s="34"/>
      <c r="L9" s="35" t="s">
        <v>109</v>
      </c>
      <c r="M9" s="47"/>
    </row>
    <row r="10" spans="1:13" ht="36">
      <c r="A10" s="44"/>
      <c r="B10" s="44"/>
      <c r="C10" s="44"/>
      <c r="D10" s="27" t="s">
        <v>16</v>
      </c>
      <c r="E10" s="28" t="s">
        <v>21</v>
      </c>
      <c r="F10" s="27" t="s">
        <v>18</v>
      </c>
      <c r="G10" s="27">
        <v>100</v>
      </c>
      <c r="H10" s="25">
        <v>92.47</v>
      </c>
      <c r="I10" s="29">
        <f t="shared" si="1"/>
        <v>92.47</v>
      </c>
      <c r="J10" s="47"/>
      <c r="K10" s="34"/>
      <c r="L10" s="35" t="s">
        <v>111</v>
      </c>
      <c r="M10" s="47"/>
    </row>
    <row r="11" spans="1:13" ht="84">
      <c r="A11" s="44"/>
      <c r="B11" s="44"/>
      <c r="C11" s="44"/>
      <c r="D11" s="27" t="s">
        <v>16</v>
      </c>
      <c r="E11" s="28" t="s">
        <v>22</v>
      </c>
      <c r="F11" s="27" t="s">
        <v>18</v>
      </c>
      <c r="G11" s="27">
        <v>100</v>
      </c>
      <c r="H11" s="25">
        <v>25</v>
      </c>
      <c r="I11" s="29">
        <f t="shared" si="1"/>
        <v>25</v>
      </c>
      <c r="J11" s="47"/>
      <c r="K11" s="34" t="s">
        <v>116</v>
      </c>
      <c r="L11" s="35" t="s">
        <v>106</v>
      </c>
      <c r="M11" s="47"/>
    </row>
    <row r="12" spans="1:13" ht="132">
      <c r="A12" s="44"/>
      <c r="B12" s="45"/>
      <c r="C12" s="45"/>
      <c r="D12" s="27" t="s">
        <v>16</v>
      </c>
      <c r="E12" s="28" t="s">
        <v>24</v>
      </c>
      <c r="F12" s="27" t="s">
        <v>18</v>
      </c>
      <c r="G12" s="27">
        <v>100</v>
      </c>
      <c r="H12" s="25">
        <v>100</v>
      </c>
      <c r="I12" s="29">
        <f t="shared" si="1"/>
        <v>100</v>
      </c>
      <c r="J12" s="48"/>
      <c r="K12" s="34"/>
      <c r="L12" s="35" t="s">
        <v>110</v>
      </c>
      <c r="M12" s="48"/>
    </row>
    <row r="13" spans="1:13" ht="24" customHeight="1">
      <c r="A13" s="44"/>
      <c r="B13" s="43" t="s">
        <v>26</v>
      </c>
      <c r="C13" s="43" t="s">
        <v>13</v>
      </c>
      <c r="D13" s="27" t="s">
        <v>14</v>
      </c>
      <c r="E13" s="28" t="s">
        <v>15</v>
      </c>
      <c r="F13" s="27" t="s">
        <v>23</v>
      </c>
      <c r="G13" s="32">
        <f>ПЛАН_ОБЪЕМ!W10</f>
        <v>129</v>
      </c>
      <c r="H13" s="25">
        <v>76</v>
      </c>
      <c r="I13" s="29">
        <f t="shared" si="1"/>
        <v>58.914728682170548</v>
      </c>
      <c r="J13" s="30">
        <f>I13</f>
        <v>58.914728682170548</v>
      </c>
      <c r="K13" s="34" t="s">
        <v>113</v>
      </c>
      <c r="L13" s="35" t="s">
        <v>105</v>
      </c>
      <c r="M13" s="46">
        <f>AVERAGE(I13:I19)</f>
        <v>83.069001254350084</v>
      </c>
    </row>
    <row r="14" spans="1:13" ht="120">
      <c r="A14" s="44"/>
      <c r="B14" s="44"/>
      <c r="C14" s="44"/>
      <c r="D14" s="27" t="s">
        <v>16</v>
      </c>
      <c r="E14" s="28" t="s">
        <v>17</v>
      </c>
      <c r="F14" s="27" t="s">
        <v>18</v>
      </c>
      <c r="G14" s="27">
        <v>40.700000000000003</v>
      </c>
      <c r="H14" s="25">
        <v>32.6</v>
      </c>
      <c r="I14" s="29">
        <f t="shared" si="1"/>
        <v>80.0982800982801</v>
      </c>
      <c r="J14" s="46">
        <f>AVERAGE(I14:I19)</f>
        <v>87.094713349713345</v>
      </c>
      <c r="K14" s="34" t="s">
        <v>113</v>
      </c>
      <c r="L14" s="35" t="s">
        <v>106</v>
      </c>
      <c r="M14" s="47"/>
    </row>
    <row r="15" spans="1:13" ht="47.25" customHeight="1">
      <c r="A15" s="44"/>
      <c r="B15" s="44"/>
      <c r="C15" s="44"/>
      <c r="D15" s="27" t="s">
        <v>16</v>
      </c>
      <c r="E15" s="28" t="s">
        <v>19</v>
      </c>
      <c r="F15" s="27" t="s">
        <v>18</v>
      </c>
      <c r="G15" s="27">
        <v>0</v>
      </c>
      <c r="H15" s="25">
        <v>0</v>
      </c>
      <c r="I15" s="29">
        <f>IF(H15=0,100,IF(H15=25,75,IF(H15=50,50,IF(H15=75,25,IF(H15=100,0)))))</f>
        <v>100</v>
      </c>
      <c r="J15" s="47"/>
      <c r="K15" s="34"/>
      <c r="L15" s="35" t="s">
        <v>107</v>
      </c>
      <c r="M15" s="47"/>
    </row>
    <row r="16" spans="1:13" ht="60">
      <c r="A16" s="44"/>
      <c r="B16" s="44"/>
      <c r="C16" s="44"/>
      <c r="D16" s="27" t="s">
        <v>16</v>
      </c>
      <c r="E16" s="28" t="s">
        <v>20</v>
      </c>
      <c r="F16" s="27" t="s">
        <v>18</v>
      </c>
      <c r="G16" s="27">
        <v>100</v>
      </c>
      <c r="H16" s="25">
        <v>100</v>
      </c>
      <c r="I16" s="29">
        <f t="shared" ref="I16:I21" si="2">H16/G16*100</f>
        <v>100</v>
      </c>
      <c r="J16" s="47"/>
      <c r="K16" s="34"/>
      <c r="L16" s="35" t="s">
        <v>109</v>
      </c>
      <c r="M16" s="47"/>
    </row>
    <row r="17" spans="1:13" ht="36">
      <c r="A17" s="44"/>
      <c r="B17" s="44"/>
      <c r="C17" s="44"/>
      <c r="D17" s="27" t="s">
        <v>16</v>
      </c>
      <c r="E17" s="28" t="s">
        <v>21</v>
      </c>
      <c r="F17" s="27" t="s">
        <v>18</v>
      </c>
      <c r="G17" s="27">
        <v>100</v>
      </c>
      <c r="H17" s="25">
        <v>92.47</v>
      </c>
      <c r="I17" s="29">
        <f t="shared" si="2"/>
        <v>92.47</v>
      </c>
      <c r="J17" s="47"/>
      <c r="K17" s="34" t="s">
        <v>108</v>
      </c>
      <c r="L17" s="35" t="s">
        <v>111</v>
      </c>
      <c r="M17" s="47"/>
    </row>
    <row r="18" spans="1:13" ht="84">
      <c r="A18" s="44"/>
      <c r="B18" s="44"/>
      <c r="C18" s="44"/>
      <c r="D18" s="27" t="s">
        <v>16</v>
      </c>
      <c r="E18" s="28" t="s">
        <v>22</v>
      </c>
      <c r="F18" s="27" t="s">
        <v>18</v>
      </c>
      <c r="G18" s="27">
        <v>100</v>
      </c>
      <c r="H18" s="25">
        <v>50</v>
      </c>
      <c r="I18" s="29">
        <f t="shared" si="2"/>
        <v>50</v>
      </c>
      <c r="J18" s="47"/>
      <c r="K18" s="34" t="s">
        <v>116</v>
      </c>
      <c r="L18" s="35" t="s">
        <v>106</v>
      </c>
      <c r="M18" s="47"/>
    </row>
    <row r="19" spans="1:13" ht="132">
      <c r="A19" s="44"/>
      <c r="B19" s="45"/>
      <c r="C19" s="45"/>
      <c r="D19" s="27" t="s">
        <v>16</v>
      </c>
      <c r="E19" s="28" t="s">
        <v>24</v>
      </c>
      <c r="F19" s="27" t="s">
        <v>18</v>
      </c>
      <c r="G19" s="27">
        <v>100</v>
      </c>
      <c r="H19" s="25">
        <v>100</v>
      </c>
      <c r="I19" s="29">
        <f t="shared" si="2"/>
        <v>100</v>
      </c>
      <c r="J19" s="48"/>
      <c r="K19" s="34"/>
      <c r="L19" s="35" t="s">
        <v>110</v>
      </c>
      <c r="M19" s="48"/>
    </row>
    <row r="20" spans="1:13" ht="24" customHeight="1">
      <c r="A20" s="44"/>
      <c r="B20" s="43" t="s">
        <v>27</v>
      </c>
      <c r="C20" s="43" t="s">
        <v>13</v>
      </c>
      <c r="D20" s="27" t="s">
        <v>14</v>
      </c>
      <c r="E20" s="28" t="s">
        <v>15</v>
      </c>
      <c r="F20" s="27" t="s">
        <v>23</v>
      </c>
      <c r="G20" s="32">
        <f>ПЛАН_ОБЪЕМ!AB10</f>
        <v>180</v>
      </c>
      <c r="H20" s="25">
        <v>156</v>
      </c>
      <c r="I20" s="29">
        <f t="shared" si="2"/>
        <v>86.666666666666671</v>
      </c>
      <c r="J20" s="30">
        <f>I20</f>
        <v>86.666666666666671</v>
      </c>
      <c r="K20" s="34" t="s">
        <v>114</v>
      </c>
      <c r="L20" s="35" t="s">
        <v>105</v>
      </c>
      <c r="M20" s="46">
        <f>AVERAGE(I20:I26)</f>
        <v>85.299201877934266</v>
      </c>
    </row>
    <row r="21" spans="1:13" ht="60">
      <c r="A21" s="44"/>
      <c r="B21" s="44"/>
      <c r="C21" s="44"/>
      <c r="D21" s="27" t="s">
        <v>16</v>
      </c>
      <c r="E21" s="28" t="s">
        <v>17</v>
      </c>
      <c r="F21" s="27" t="s">
        <v>18</v>
      </c>
      <c r="G21" s="27">
        <v>56.8</v>
      </c>
      <c r="H21" s="25">
        <v>67</v>
      </c>
      <c r="I21" s="29">
        <f t="shared" si="2"/>
        <v>117.95774647887325</v>
      </c>
      <c r="J21" s="46">
        <f>AVERAGE(I21:I26)</f>
        <v>85.071291079812212</v>
      </c>
      <c r="K21" s="34" t="s">
        <v>114</v>
      </c>
      <c r="L21" s="35" t="s">
        <v>106</v>
      </c>
      <c r="M21" s="47"/>
    </row>
    <row r="22" spans="1:13" ht="47.25" customHeight="1">
      <c r="A22" s="44"/>
      <c r="B22" s="44"/>
      <c r="C22" s="44"/>
      <c r="D22" s="27" t="s">
        <v>16</v>
      </c>
      <c r="E22" s="28" t="s">
        <v>19</v>
      </c>
      <c r="F22" s="27" t="s">
        <v>18</v>
      </c>
      <c r="G22" s="27">
        <v>0</v>
      </c>
      <c r="H22" s="25">
        <v>0</v>
      </c>
      <c r="I22" s="29">
        <f>IF(H22=0,100,IF(H22=25,75,IF(H22=50,50,IF(H22=75,25,IF(H22=100,0)))))</f>
        <v>100</v>
      </c>
      <c r="J22" s="47"/>
      <c r="K22" s="34"/>
      <c r="L22" s="35" t="s">
        <v>107</v>
      </c>
      <c r="M22" s="47"/>
    </row>
    <row r="23" spans="1:13" ht="60">
      <c r="A23" s="44"/>
      <c r="B23" s="44"/>
      <c r="C23" s="44"/>
      <c r="D23" s="27" t="s">
        <v>16</v>
      </c>
      <c r="E23" s="28" t="s">
        <v>20</v>
      </c>
      <c r="F23" s="27" t="s">
        <v>18</v>
      </c>
      <c r="G23" s="27">
        <v>100</v>
      </c>
      <c r="H23" s="25">
        <v>100</v>
      </c>
      <c r="I23" s="29">
        <f t="shared" ref="I23:I26" si="3">H23/G23*100</f>
        <v>100</v>
      </c>
      <c r="J23" s="47"/>
      <c r="K23" s="34"/>
      <c r="L23" s="35" t="s">
        <v>109</v>
      </c>
      <c r="M23" s="47"/>
    </row>
    <row r="24" spans="1:13" ht="36">
      <c r="A24" s="44"/>
      <c r="B24" s="44"/>
      <c r="C24" s="44"/>
      <c r="D24" s="27" t="s">
        <v>16</v>
      </c>
      <c r="E24" s="28" t="s">
        <v>21</v>
      </c>
      <c r="F24" s="27" t="s">
        <v>18</v>
      </c>
      <c r="G24" s="27">
        <v>100</v>
      </c>
      <c r="H24" s="25">
        <v>92.47</v>
      </c>
      <c r="I24" s="29">
        <f t="shared" si="3"/>
        <v>92.47</v>
      </c>
      <c r="J24" s="47"/>
      <c r="K24" s="34" t="s">
        <v>108</v>
      </c>
      <c r="L24" s="35" t="s">
        <v>111</v>
      </c>
      <c r="M24" s="47"/>
    </row>
    <row r="25" spans="1:13" ht="72">
      <c r="A25" s="44"/>
      <c r="B25" s="44"/>
      <c r="C25" s="44"/>
      <c r="D25" s="27" t="s">
        <v>16</v>
      </c>
      <c r="E25" s="28" t="s">
        <v>22</v>
      </c>
      <c r="F25" s="27" t="s">
        <v>18</v>
      </c>
      <c r="G25" s="27">
        <v>100</v>
      </c>
      <c r="H25" s="25">
        <v>0</v>
      </c>
      <c r="I25" s="29">
        <f t="shared" si="3"/>
        <v>0</v>
      </c>
      <c r="J25" s="47"/>
      <c r="K25" s="34" t="s">
        <v>115</v>
      </c>
      <c r="L25" s="35" t="s">
        <v>106</v>
      </c>
      <c r="M25" s="47"/>
    </row>
    <row r="26" spans="1:13" ht="132">
      <c r="A26" s="45"/>
      <c r="B26" s="45"/>
      <c r="C26" s="45"/>
      <c r="D26" s="27" t="s">
        <v>16</v>
      </c>
      <c r="E26" s="28" t="s">
        <v>24</v>
      </c>
      <c r="F26" s="27" t="s">
        <v>18</v>
      </c>
      <c r="G26" s="27">
        <v>100</v>
      </c>
      <c r="H26" s="25">
        <v>100</v>
      </c>
      <c r="I26" s="29">
        <f t="shared" si="3"/>
        <v>100</v>
      </c>
      <c r="J26" s="48"/>
      <c r="K26" s="34"/>
      <c r="L26" s="35" t="s">
        <v>110</v>
      </c>
      <c r="M26" s="48"/>
    </row>
    <row r="29" spans="1:13">
      <c r="E29" s="39" t="s">
        <v>117</v>
      </c>
    </row>
    <row r="31" spans="1:13">
      <c r="E31" s="39" t="s">
        <v>118</v>
      </c>
    </row>
    <row r="33" spans="5:5">
      <c r="E33" s="39"/>
    </row>
  </sheetData>
  <sheetProtection password="CA65" sheet="1" objects="1" scenarios="1"/>
  <mergeCells count="17">
    <mergeCell ref="A4:M4"/>
    <mergeCell ref="A1:M1"/>
    <mergeCell ref="A2:M2"/>
    <mergeCell ref="A3:M3"/>
    <mergeCell ref="A6:A26"/>
    <mergeCell ref="B13:B19"/>
    <mergeCell ref="C13:C19"/>
    <mergeCell ref="M13:M19"/>
    <mergeCell ref="J7:J12"/>
    <mergeCell ref="B6:B12"/>
    <mergeCell ref="C6:C12"/>
    <mergeCell ref="M6:M12"/>
    <mergeCell ref="J14:J19"/>
    <mergeCell ref="B20:B26"/>
    <mergeCell ref="C20:C26"/>
    <mergeCell ref="M20:M26"/>
    <mergeCell ref="J21:J26"/>
  </mergeCells>
  <pageMargins left="0.7" right="0.7" top="0.75" bottom="0.75" header="0.3" footer="0.3"/>
  <pageSetup paperSize="9" scale="5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AC64"/>
  <sheetViews>
    <sheetView zoomScale="115" zoomScaleNormal="115" workbookViewId="0">
      <pane ySplit="4" topLeftCell="A5" activePane="bottomLeft" state="frozen"/>
      <selection pane="bottomLeft" activeCell="AN13" sqref="AN13"/>
    </sheetView>
  </sheetViews>
  <sheetFormatPr defaultRowHeight="18.75"/>
  <cols>
    <col min="1" max="1" width="5.28515625" style="1" customWidth="1"/>
    <col min="2" max="2" width="55.28515625" style="1" bestFit="1" customWidth="1"/>
    <col min="3" max="3" width="11.28515625" style="1" customWidth="1"/>
    <col min="4" max="9" width="12.7109375" style="24" hidden="1" customWidth="1"/>
    <col min="10" max="10" width="15.7109375" style="24" hidden="1" customWidth="1"/>
    <col min="11" max="11" width="18" style="24" hidden="1" customWidth="1"/>
    <col min="12" max="12" width="19.5703125" style="24" hidden="1" customWidth="1"/>
    <col min="13" max="13" width="13.7109375" style="24" hidden="1" customWidth="1"/>
    <col min="14" max="14" width="9.85546875" style="24" customWidth="1"/>
    <col min="15" max="15" width="16.5703125" style="24" hidden="1" customWidth="1"/>
    <col min="16" max="16" width="17.85546875" style="24" hidden="1" customWidth="1"/>
    <col min="17" max="17" width="17.5703125" style="24" hidden="1" customWidth="1"/>
    <col min="18" max="18" width="17" style="24" hidden="1" customWidth="1"/>
    <col min="19" max="19" width="20" style="24" hidden="1" customWidth="1"/>
    <col min="20" max="20" width="12" style="24" hidden="1" customWidth="1"/>
    <col min="21" max="21" width="14.42578125" style="24" hidden="1" customWidth="1"/>
    <col min="22" max="22" width="18.7109375" style="24" hidden="1" customWidth="1"/>
    <col min="23" max="23" width="9.7109375" style="24" customWidth="1"/>
    <col min="24" max="24" width="13.42578125" style="24" hidden="1" customWidth="1"/>
    <col min="25" max="25" width="12.42578125" style="24" hidden="1" customWidth="1"/>
    <col min="26" max="27" width="11.28515625" style="24" hidden="1" customWidth="1"/>
    <col min="28" max="28" width="8" style="24" customWidth="1"/>
    <col min="29" max="29" width="13.5703125" style="1" customWidth="1"/>
    <col min="30" max="16384" width="9.140625" style="1"/>
  </cols>
  <sheetData>
    <row r="1" spans="1:29" ht="43.5" customHeight="1">
      <c r="C1" s="59" t="s">
        <v>30</v>
      </c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  <c r="AC1" s="60"/>
    </row>
    <row r="2" spans="1:29" s="6" customFormat="1" ht="161.25" customHeight="1">
      <c r="A2" s="61" t="s">
        <v>25</v>
      </c>
      <c r="B2" s="61" t="s">
        <v>31</v>
      </c>
      <c r="C2" s="62" t="s">
        <v>32</v>
      </c>
      <c r="D2" s="2" t="s">
        <v>33</v>
      </c>
      <c r="E2" s="2" t="s">
        <v>34</v>
      </c>
      <c r="F2" s="2" t="s">
        <v>35</v>
      </c>
      <c r="G2" s="2" t="s">
        <v>36</v>
      </c>
      <c r="H2" s="2" t="s">
        <v>37</v>
      </c>
      <c r="I2" s="2" t="s">
        <v>38</v>
      </c>
      <c r="J2" s="3" t="s">
        <v>39</v>
      </c>
      <c r="K2" s="4" t="s">
        <v>40</v>
      </c>
      <c r="L2" s="4" t="s">
        <v>41</v>
      </c>
      <c r="M2" s="4" t="s">
        <v>42</v>
      </c>
      <c r="N2" s="65" t="s">
        <v>43</v>
      </c>
      <c r="O2" s="2" t="s">
        <v>44</v>
      </c>
      <c r="P2" s="2" t="s">
        <v>45</v>
      </c>
      <c r="Q2" s="2" t="s">
        <v>46</v>
      </c>
      <c r="R2" s="2" t="s">
        <v>47</v>
      </c>
      <c r="S2" s="2" t="s">
        <v>48</v>
      </c>
      <c r="T2" s="5" t="s">
        <v>49</v>
      </c>
      <c r="U2" s="5" t="s">
        <v>50</v>
      </c>
      <c r="V2" s="2" t="s">
        <v>51</v>
      </c>
      <c r="W2" s="68" t="s">
        <v>52</v>
      </c>
      <c r="X2" s="4" t="s">
        <v>53</v>
      </c>
      <c r="Y2" s="4" t="s">
        <v>54</v>
      </c>
      <c r="Z2" s="4" t="s">
        <v>55</v>
      </c>
      <c r="AA2" s="4" t="s">
        <v>56</v>
      </c>
      <c r="AB2" s="65" t="s">
        <v>57</v>
      </c>
      <c r="AC2" s="71" t="s">
        <v>58</v>
      </c>
    </row>
    <row r="3" spans="1:29" s="6" customFormat="1" ht="40.5" customHeight="1">
      <c r="A3" s="61"/>
      <c r="B3" s="61"/>
      <c r="C3" s="63"/>
      <c r="D3" s="74" t="s">
        <v>59</v>
      </c>
      <c r="E3" s="75"/>
      <c r="F3" s="75"/>
      <c r="G3" s="75"/>
      <c r="H3" s="75"/>
      <c r="I3" s="75"/>
      <c r="J3" s="75"/>
      <c r="K3" s="75"/>
      <c r="L3" s="75"/>
      <c r="M3" s="76"/>
      <c r="N3" s="66"/>
      <c r="O3" s="77" t="s">
        <v>60</v>
      </c>
      <c r="P3" s="78"/>
      <c r="Q3" s="78"/>
      <c r="R3" s="78"/>
      <c r="S3" s="78"/>
      <c r="T3" s="78"/>
      <c r="U3" s="78"/>
      <c r="V3" s="79"/>
      <c r="W3" s="69"/>
      <c r="X3" s="50" t="s">
        <v>61</v>
      </c>
      <c r="Y3" s="51"/>
      <c r="Z3" s="51"/>
      <c r="AA3" s="52"/>
      <c r="AB3" s="66"/>
      <c r="AC3" s="72"/>
    </row>
    <row r="4" spans="1:29" s="6" customFormat="1" ht="40.5" customHeight="1">
      <c r="A4" s="61"/>
      <c r="B4" s="61"/>
      <c r="C4" s="64"/>
      <c r="D4" s="56" t="s">
        <v>62</v>
      </c>
      <c r="E4" s="56"/>
      <c r="F4" s="56"/>
      <c r="G4" s="56"/>
      <c r="H4" s="56"/>
      <c r="I4" s="56"/>
      <c r="J4" s="57" t="s">
        <v>63</v>
      </c>
      <c r="K4" s="57"/>
      <c r="L4" s="57"/>
      <c r="M4" s="58"/>
      <c r="N4" s="67"/>
      <c r="O4" s="80"/>
      <c r="P4" s="81"/>
      <c r="Q4" s="81"/>
      <c r="R4" s="81"/>
      <c r="S4" s="81"/>
      <c r="T4" s="81"/>
      <c r="U4" s="81"/>
      <c r="V4" s="82"/>
      <c r="W4" s="70"/>
      <c r="X4" s="53"/>
      <c r="Y4" s="54"/>
      <c r="Z4" s="54"/>
      <c r="AA4" s="55"/>
      <c r="AB4" s="67"/>
      <c r="AC4" s="73"/>
    </row>
    <row r="5" spans="1:29" s="13" customFormat="1" ht="15.75" customHeight="1">
      <c r="A5" s="7">
        <v>1</v>
      </c>
      <c r="B5" s="8" t="s">
        <v>64</v>
      </c>
      <c r="C5" s="9">
        <v>2021</v>
      </c>
      <c r="D5" s="10">
        <f>[1]БокситыКЦСОН!C15</f>
        <v>0</v>
      </c>
      <c r="E5" s="10">
        <f>[1]БокситыКЦСОН!D15</f>
        <v>0</v>
      </c>
      <c r="F5" s="10">
        <f>[1]БокситыКЦСОН!E15</f>
        <v>0</v>
      </c>
      <c r="G5" s="10">
        <f>[1]БокситыКЦСОН!F15</f>
        <v>0</v>
      </c>
      <c r="H5" s="10">
        <f>[1]БокситыКЦСОН!G15</f>
        <v>0</v>
      </c>
      <c r="I5" s="10">
        <f>[1]БокситыКЦСОН!H15</f>
        <v>0</v>
      </c>
      <c r="J5" s="10">
        <f>[1]БокситыКЦСОН!I15</f>
        <v>38</v>
      </c>
      <c r="K5" s="10">
        <f>[1]БокситыКЦСОН!J15</f>
        <v>0</v>
      </c>
      <c r="L5" s="10">
        <f>[1]БокситыКЦСОН!K15</f>
        <v>24</v>
      </c>
      <c r="M5" s="10">
        <f>[1]БокситыКЦСОН!L15</f>
        <v>7</v>
      </c>
      <c r="N5" s="11">
        <f t="shared" ref="N5:N42" si="0">SUM(D5:M5)</f>
        <v>69</v>
      </c>
      <c r="O5" s="10">
        <f>[1]БокситыКЦСОН!M15</f>
        <v>55</v>
      </c>
      <c r="P5" s="10">
        <f>[1]БокситыКЦСОН!N15</f>
        <v>0</v>
      </c>
      <c r="Q5" s="10">
        <f>[1]БокситыКЦСОН!O15</f>
        <v>13</v>
      </c>
      <c r="R5" s="10">
        <f>[1]БокситыКЦСОН!P15</f>
        <v>22</v>
      </c>
      <c r="S5" s="10">
        <f>[1]БокситыКЦСОН!Q15</f>
        <v>55</v>
      </c>
      <c r="T5" s="10">
        <f>[1]БокситыКЦСОН!R15</f>
        <v>0</v>
      </c>
      <c r="U5" s="10">
        <f>[1]БокситыКЦСОН!S15</f>
        <v>0</v>
      </c>
      <c r="V5" s="10">
        <f>[1]БокситыКЦСОН!T15</f>
        <v>125</v>
      </c>
      <c r="W5" s="11">
        <f t="shared" ref="W5:W42" si="1">SUM(O5:V5)</f>
        <v>270</v>
      </c>
      <c r="X5" s="10">
        <f>[1]БокситыКЦСОН!U15</f>
        <v>514</v>
      </c>
      <c r="Y5" s="10">
        <f>[1]БокситыКЦСОН!V15</f>
        <v>10</v>
      </c>
      <c r="Z5" s="10">
        <v>1</v>
      </c>
      <c r="AA5" s="10">
        <f>[1]БокситыКЦСОН!X15</f>
        <v>0</v>
      </c>
      <c r="AB5" s="11">
        <f t="shared" ref="AB5:AB42" si="2">SUM(X5:AA5)</f>
        <v>525</v>
      </c>
      <c r="AC5" s="12">
        <f t="shared" ref="AC5:AC42" si="3">N5+W5+AB5</f>
        <v>864</v>
      </c>
    </row>
    <row r="6" spans="1:29" s="13" customFormat="1" ht="15.75" customHeight="1">
      <c r="A6" s="14">
        <v>2</v>
      </c>
      <c r="B6" s="15" t="s">
        <v>65</v>
      </c>
      <c r="C6" s="16">
        <v>2021</v>
      </c>
      <c r="D6" s="17">
        <f>[1]ВолосовоКЦСОН!C15</f>
        <v>0</v>
      </c>
      <c r="E6" s="17">
        <f>[1]ВолосовоКЦСОН!D15</f>
        <v>0</v>
      </c>
      <c r="F6" s="17">
        <f>[1]ВолосовоКЦСОН!E15</f>
        <v>0</v>
      </c>
      <c r="G6" s="17">
        <f>[1]ВолосовоКЦСОН!F15</f>
        <v>0</v>
      </c>
      <c r="H6" s="17">
        <f>[1]ВолосовоКЦСОН!G15</f>
        <v>0</v>
      </c>
      <c r="I6" s="17">
        <f>[1]ВолосовоКЦСОН!H15</f>
        <v>0</v>
      </c>
      <c r="J6" s="17">
        <f>[1]ВолосовоКЦСОН!I15</f>
        <v>25</v>
      </c>
      <c r="K6" s="17">
        <f>[1]ВолосовоКЦСОН!J15</f>
        <v>0</v>
      </c>
      <c r="L6" s="17">
        <f>[1]ВолосовоКЦСОН!K15</f>
        <v>7</v>
      </c>
      <c r="M6" s="17">
        <f>[1]ВолосовоКЦСОН!L15</f>
        <v>0</v>
      </c>
      <c r="N6" s="11">
        <f t="shared" si="0"/>
        <v>32</v>
      </c>
      <c r="O6" s="17">
        <f>[1]ВолосовоКЦСОН!M15</f>
        <v>0</v>
      </c>
      <c r="P6" s="17">
        <f>[1]ВолосовоКЦСОН!N15</f>
        <v>0</v>
      </c>
      <c r="Q6" s="17">
        <f>[1]ВолосовоКЦСОН!O15</f>
        <v>0</v>
      </c>
      <c r="R6" s="17">
        <f>[1]ВолосовоКЦСОН!P15</f>
        <v>0</v>
      </c>
      <c r="S6" s="17">
        <f>[1]ВолосовоКЦСОН!Q15</f>
        <v>10</v>
      </c>
      <c r="T6" s="17">
        <f>[1]ВолосовоКЦСОН!R15</f>
        <v>1</v>
      </c>
      <c r="U6" s="17">
        <f>[1]ВолосовоКЦСОН!S15</f>
        <v>1</v>
      </c>
      <c r="V6" s="17">
        <f>[1]ВолосовоКЦСОН!T15</f>
        <v>44</v>
      </c>
      <c r="W6" s="11">
        <f t="shared" si="1"/>
        <v>56</v>
      </c>
      <c r="X6" s="17">
        <f>[1]ВолосовоКЦСОН!U15</f>
        <v>175</v>
      </c>
      <c r="Y6" s="17">
        <f>[1]ВолосовоКЦСОН!V15</f>
        <v>6</v>
      </c>
      <c r="Z6" s="17">
        <f>[1]ВолосовоКЦСОН!W15</f>
        <v>2</v>
      </c>
      <c r="AA6" s="17">
        <f>[1]ВолосовоКЦСОН!X15</f>
        <v>3</v>
      </c>
      <c r="AB6" s="11">
        <f t="shared" si="2"/>
        <v>186</v>
      </c>
      <c r="AC6" s="12">
        <f t="shared" si="3"/>
        <v>274</v>
      </c>
    </row>
    <row r="7" spans="1:29" s="13" customFormat="1" ht="15.75" customHeight="1">
      <c r="A7" s="7">
        <v>3</v>
      </c>
      <c r="B7" s="8" t="s">
        <v>66</v>
      </c>
      <c r="C7" s="9">
        <v>2021</v>
      </c>
      <c r="D7" s="10">
        <f>[1]ВолховКЦСОН!C15</f>
        <v>0</v>
      </c>
      <c r="E7" s="10">
        <f>[1]ВолховКЦСОН!D15</f>
        <v>0</v>
      </c>
      <c r="F7" s="10">
        <f>[1]ВолховКЦСОН!E15</f>
        <v>0</v>
      </c>
      <c r="G7" s="10">
        <f>[1]ВолховКЦСОН!F15</f>
        <v>0</v>
      </c>
      <c r="H7" s="10">
        <f>[1]ВолховКЦСОН!G15</f>
        <v>0</v>
      </c>
      <c r="I7" s="10">
        <f>[1]ВолховКЦСОН!H15</f>
        <v>0</v>
      </c>
      <c r="J7" s="10">
        <f>[1]ВолховКЦСОН!I15</f>
        <v>25</v>
      </c>
      <c r="K7" s="10">
        <f>[1]ВолховКЦСОН!J15</f>
        <v>1</v>
      </c>
      <c r="L7" s="10">
        <f>[1]ВолховКЦСОН!K15</f>
        <v>15</v>
      </c>
      <c r="M7" s="10">
        <f>[1]ВолховКЦСОН!L15</f>
        <v>15</v>
      </c>
      <c r="N7" s="11">
        <f t="shared" si="0"/>
        <v>56</v>
      </c>
      <c r="O7" s="10">
        <f>[1]ВолховКЦСОН!M15</f>
        <v>25</v>
      </c>
      <c r="P7" s="10">
        <f>[1]ВолховКЦСОН!N15</f>
        <v>0</v>
      </c>
      <c r="Q7" s="10">
        <f>[1]ВолховКЦСОН!O15</f>
        <v>36</v>
      </c>
      <c r="R7" s="10">
        <f>[1]ВолховКЦСОН!P15</f>
        <v>0</v>
      </c>
      <c r="S7" s="10">
        <f>[1]ВолховКЦСОН!Q15</f>
        <v>10</v>
      </c>
      <c r="T7" s="10">
        <f>[1]ВолховКЦСОН!R15</f>
        <v>8</v>
      </c>
      <c r="U7" s="10">
        <f>[1]ВолховКЦСОН!S15</f>
        <v>0</v>
      </c>
      <c r="V7" s="10">
        <f>[1]ВолховКЦСОН!T15</f>
        <v>80</v>
      </c>
      <c r="W7" s="11">
        <f t="shared" si="1"/>
        <v>159</v>
      </c>
      <c r="X7" s="10">
        <f>[1]ВолховКЦСОН!U15</f>
        <v>505</v>
      </c>
      <c r="Y7" s="10">
        <f>[1]ВолховКЦСОН!V15</f>
        <v>5</v>
      </c>
      <c r="Z7" s="10">
        <f>[1]ВолховКЦСОН!W15</f>
        <v>1</v>
      </c>
      <c r="AA7" s="10">
        <f>[1]ВолховКЦСОН!X15</f>
        <v>2</v>
      </c>
      <c r="AB7" s="11">
        <f t="shared" si="2"/>
        <v>513</v>
      </c>
      <c r="AC7" s="12">
        <f t="shared" si="3"/>
        <v>728</v>
      </c>
    </row>
    <row r="8" spans="1:29" s="13" customFormat="1" ht="15.75" customHeight="1">
      <c r="A8" s="14">
        <v>4</v>
      </c>
      <c r="B8" s="15" t="s">
        <v>67</v>
      </c>
      <c r="C8" s="16">
        <v>2021</v>
      </c>
      <c r="D8" s="17">
        <f>[1]ВсеволожскКЦСОН!C15</f>
        <v>0</v>
      </c>
      <c r="E8" s="17">
        <f>[1]ВсеволожскКЦСОН!D15</f>
        <v>0</v>
      </c>
      <c r="F8" s="17">
        <f>[1]ВсеволожскКЦСОН!E15</f>
        <v>0</v>
      </c>
      <c r="G8" s="17">
        <f>[1]ВсеволожскКЦСОН!F15</f>
        <v>0</v>
      </c>
      <c r="H8" s="17">
        <f>[1]ВсеволожскКЦСОН!G15</f>
        <v>0</v>
      </c>
      <c r="I8" s="17">
        <f>[1]ВсеволожскКЦСОН!H15</f>
        <v>0</v>
      </c>
      <c r="J8" s="17">
        <f>[1]ВсеволожскКЦСОН!I15</f>
        <v>52</v>
      </c>
      <c r="K8" s="17">
        <f>[1]ВсеволожскКЦСОН!J15</f>
        <v>0</v>
      </c>
      <c r="L8" s="17">
        <f>[1]ВсеволожскКЦСОН!K15</f>
        <v>21</v>
      </c>
      <c r="M8" s="17">
        <f>[1]ВсеволожскКЦСОН!L15</f>
        <v>0</v>
      </c>
      <c r="N8" s="11">
        <f t="shared" si="0"/>
        <v>73</v>
      </c>
      <c r="O8" s="17">
        <f>[1]ВсеволожскКЦСОН!M15</f>
        <v>28</v>
      </c>
      <c r="P8" s="17">
        <f>[1]ВсеволожскКЦСОН!N15</f>
        <v>0</v>
      </c>
      <c r="Q8" s="17">
        <f>[1]ВсеволожскКЦСОН!O15</f>
        <v>27</v>
      </c>
      <c r="R8" s="17">
        <f>[1]ВсеволожскКЦСОН!P15</f>
        <v>0</v>
      </c>
      <c r="S8" s="17">
        <f>[1]ВсеволожскКЦСОН!Q15</f>
        <v>10</v>
      </c>
      <c r="T8" s="17">
        <f>[1]ВсеволожскКЦСОН!R15</f>
        <v>14</v>
      </c>
      <c r="U8" s="17">
        <f>[1]ВсеволожскКЦСОН!S15</f>
        <v>5</v>
      </c>
      <c r="V8" s="17">
        <f>[1]ВсеволожскКЦСОН!T15</f>
        <v>64</v>
      </c>
      <c r="W8" s="11">
        <f t="shared" si="1"/>
        <v>148</v>
      </c>
      <c r="X8" s="17">
        <f>[1]ВсеволожскКЦСОН!U15</f>
        <v>774</v>
      </c>
      <c r="Y8" s="17">
        <f>[1]ВсеволожскКЦСОН!V15</f>
        <v>2</v>
      </c>
      <c r="Z8" s="17">
        <f>[1]ВсеволожскКЦСОН!W15</f>
        <v>7</v>
      </c>
      <c r="AA8" s="17">
        <f>[1]ВсеволожскКЦСОН!X15</f>
        <v>20</v>
      </c>
      <c r="AB8" s="11">
        <f t="shared" si="2"/>
        <v>803</v>
      </c>
      <c r="AC8" s="12">
        <f t="shared" si="3"/>
        <v>1024</v>
      </c>
    </row>
    <row r="9" spans="1:29" s="13" customFormat="1" ht="15.75" customHeight="1">
      <c r="A9" s="7">
        <v>5</v>
      </c>
      <c r="B9" s="8" t="s">
        <v>68</v>
      </c>
      <c r="C9" s="9">
        <v>2021</v>
      </c>
      <c r="D9" s="10">
        <f>[1]ВыборгКЦСОН!C15</f>
        <v>0</v>
      </c>
      <c r="E9" s="10">
        <f>[1]ВыборгКЦСОН!D15</f>
        <v>0</v>
      </c>
      <c r="F9" s="10">
        <f>[1]ВыборгКЦСОН!E15</f>
        <v>0</v>
      </c>
      <c r="G9" s="10">
        <f>[1]ВыборгКЦСОН!F15</f>
        <v>0</v>
      </c>
      <c r="H9" s="10">
        <f>[1]ВыборгКЦСОН!G15</f>
        <v>0</v>
      </c>
      <c r="I9" s="10">
        <f>[1]ВыборгКЦСОН!H15</f>
        <v>0</v>
      </c>
      <c r="J9" s="10">
        <f>[1]ВыборгКЦСОН!I15</f>
        <v>12</v>
      </c>
      <c r="K9" s="10">
        <f>[1]ВыборгКЦСОН!J15</f>
        <v>0</v>
      </c>
      <c r="L9" s="10">
        <f>[1]ВыборгКЦСОН!K15</f>
        <v>22</v>
      </c>
      <c r="M9" s="10">
        <f>[1]ВыборгКЦСОН!L15</f>
        <v>10</v>
      </c>
      <c r="N9" s="11">
        <f t="shared" si="0"/>
        <v>44</v>
      </c>
      <c r="O9" s="10">
        <f>[1]ВыборгКЦСОН!M15</f>
        <v>25</v>
      </c>
      <c r="P9" s="10">
        <f>[1]ВыборгКЦСОН!N15</f>
        <v>0</v>
      </c>
      <c r="Q9" s="10">
        <f>[1]ВыборгКЦСОН!O15</f>
        <v>10</v>
      </c>
      <c r="R9" s="10">
        <f>[1]ВыборгКЦСОН!P15</f>
        <v>15</v>
      </c>
      <c r="S9" s="10">
        <f>[1]ВыборгКЦСОН!Q15</f>
        <v>15</v>
      </c>
      <c r="T9" s="10">
        <f>[1]ВыборгКЦСОН!R15</f>
        <v>10</v>
      </c>
      <c r="U9" s="10">
        <f>[1]ВыборгКЦСОН!S15</f>
        <v>0</v>
      </c>
      <c r="V9" s="10">
        <f>[1]ВыборгКЦСОН!T15</f>
        <v>67</v>
      </c>
      <c r="W9" s="11">
        <f t="shared" si="1"/>
        <v>142</v>
      </c>
      <c r="X9" s="10">
        <f>[1]ВыборгКЦСОН!U15</f>
        <v>610</v>
      </c>
      <c r="Y9" s="10">
        <f>[1]ВыборгКЦСОН!V15</f>
        <v>1</v>
      </c>
      <c r="Z9" s="10">
        <f>[1]ВыборгКЦСОН!W15</f>
        <v>6</v>
      </c>
      <c r="AA9" s="10">
        <f>[1]ВыборгКЦСОН!X15</f>
        <v>5</v>
      </c>
      <c r="AB9" s="11">
        <f t="shared" si="2"/>
        <v>622</v>
      </c>
      <c r="AC9" s="12">
        <f t="shared" si="3"/>
        <v>808</v>
      </c>
    </row>
    <row r="10" spans="1:29" s="13" customFormat="1" ht="15.75" customHeight="1">
      <c r="A10" s="14">
        <v>6</v>
      </c>
      <c r="B10" s="15" t="s">
        <v>69</v>
      </c>
      <c r="C10" s="16">
        <v>2021</v>
      </c>
      <c r="D10" s="17">
        <f>[1]ВыборгДП!C15</f>
        <v>0</v>
      </c>
      <c r="E10" s="17">
        <f>[1]ВыборгДП!D15</f>
        <v>0</v>
      </c>
      <c r="F10" s="17">
        <f>[1]ВыборгДП!E15</f>
        <v>0</v>
      </c>
      <c r="G10" s="17">
        <f>[1]ВыборгДП!F15</f>
        <v>0</v>
      </c>
      <c r="H10" s="17">
        <f>[1]ВыборгДП!G15</f>
        <v>0</v>
      </c>
      <c r="I10" s="17">
        <f>[1]ВыборгДП!H15</f>
        <v>0</v>
      </c>
      <c r="J10" s="17">
        <f>[1]ВыборгДП!I15</f>
        <v>0</v>
      </c>
      <c r="K10" s="17">
        <f>[1]ВыборгДП!J15</f>
        <v>0</v>
      </c>
      <c r="L10" s="17">
        <f>[1]ВыборгДП!K15</f>
        <v>0</v>
      </c>
      <c r="M10" s="17">
        <f>[1]ВыборгДП!L15</f>
        <v>8</v>
      </c>
      <c r="N10" s="11">
        <f t="shared" si="0"/>
        <v>8</v>
      </c>
      <c r="O10" s="17">
        <f>[1]ВыборгДП!M15</f>
        <v>40</v>
      </c>
      <c r="P10" s="17">
        <f>[1]ВыборгДП!N15</f>
        <v>0</v>
      </c>
      <c r="Q10" s="17">
        <f>[1]ВыборгДП!O15</f>
        <v>12</v>
      </c>
      <c r="R10" s="17">
        <f>[1]ВыборгДП!P15</f>
        <v>8</v>
      </c>
      <c r="S10" s="17">
        <f>[1]ВыборгДП!Q15</f>
        <v>20</v>
      </c>
      <c r="T10" s="17">
        <f>[1]ВыборгДП!R15</f>
        <v>4</v>
      </c>
      <c r="U10" s="17">
        <f>[1]ВыборгДП!S15</f>
        <v>0</v>
      </c>
      <c r="V10" s="17">
        <f>[1]ВыборгДП!T15</f>
        <v>45</v>
      </c>
      <c r="W10" s="11">
        <f t="shared" si="1"/>
        <v>129</v>
      </c>
      <c r="X10" s="17">
        <f>[1]ВыборгДП!U15</f>
        <v>168</v>
      </c>
      <c r="Y10" s="17">
        <f>[1]ВыборгДП!V15</f>
        <v>0</v>
      </c>
      <c r="Z10" s="17">
        <f>[1]ВыборгДП!W15</f>
        <v>0</v>
      </c>
      <c r="AA10" s="17">
        <f>[1]ВыборгДП!X15</f>
        <v>12</v>
      </c>
      <c r="AB10" s="11">
        <f t="shared" si="2"/>
        <v>180</v>
      </c>
      <c r="AC10" s="12">
        <f t="shared" si="3"/>
        <v>317</v>
      </c>
    </row>
    <row r="11" spans="1:29">
      <c r="A11" s="7">
        <v>7</v>
      </c>
      <c r="B11" s="8" t="s">
        <v>70</v>
      </c>
      <c r="C11" s="9">
        <v>2021</v>
      </c>
      <c r="D11" s="18">
        <f>[1]ГатчинаДарина!C15</f>
        <v>0</v>
      </c>
      <c r="E11" s="18">
        <f>[1]ГатчинаДарина!D15</f>
        <v>0</v>
      </c>
      <c r="F11" s="18">
        <f>[1]ГатчинаДарина!E15</f>
        <v>0</v>
      </c>
      <c r="G11" s="18">
        <f>[1]ГатчинаДарина!F15</f>
        <v>0</v>
      </c>
      <c r="H11" s="18">
        <f>[1]ГатчинаДарина!G15</f>
        <v>0</v>
      </c>
      <c r="I11" s="18">
        <f>[1]ГатчинаДарина!H15</f>
        <v>0</v>
      </c>
      <c r="J11" s="18">
        <f>[1]ГатчинаДарина!I15</f>
        <v>0</v>
      </c>
      <c r="K11" s="18">
        <f>[1]ГатчинаДарина!J15</f>
        <v>0</v>
      </c>
      <c r="L11" s="19">
        <f>[1]ГатчинаДарина!K15</f>
        <v>18</v>
      </c>
      <c r="M11" s="18">
        <f>[1]ГатчинаДарина!L15</f>
        <v>8</v>
      </c>
      <c r="N11" s="11">
        <f t="shared" si="0"/>
        <v>26</v>
      </c>
      <c r="O11" s="18">
        <f>[1]ГатчинаДарина!M15</f>
        <v>0</v>
      </c>
      <c r="P11" s="18">
        <f>[1]ГатчинаДарина!N15</f>
        <v>0</v>
      </c>
      <c r="Q11" s="18">
        <f>[1]ГатчинаДарина!O15</f>
        <v>45</v>
      </c>
      <c r="R11" s="18">
        <f>[1]ГатчинаДарина!P15</f>
        <v>10</v>
      </c>
      <c r="S11" s="18">
        <f>[1]ГатчинаДарина!Q15</f>
        <v>10</v>
      </c>
      <c r="T11" s="18">
        <f>[1]ГатчинаДарина!R15</f>
        <v>1</v>
      </c>
      <c r="U11" s="19">
        <f>[1]ГатчинаДарина!S15</f>
        <v>5</v>
      </c>
      <c r="V11" s="18">
        <f>[1]ГатчинаДарина!T15</f>
        <v>30</v>
      </c>
      <c r="W11" s="11">
        <f t="shared" si="1"/>
        <v>101</v>
      </c>
      <c r="X11" s="18">
        <f>[1]ГатчинаДарина!U15</f>
        <v>0</v>
      </c>
      <c r="Y11" s="18">
        <f>[1]ГатчинаДарина!V15</f>
        <v>4</v>
      </c>
      <c r="Z11" s="18">
        <f>[1]ГатчинаДарина!W15</f>
        <v>2</v>
      </c>
      <c r="AA11" s="18">
        <f>[1]ГатчинаДарина!X15</f>
        <v>0</v>
      </c>
      <c r="AB11" s="11">
        <f t="shared" si="2"/>
        <v>6</v>
      </c>
      <c r="AC11" s="12">
        <f t="shared" si="3"/>
        <v>133</v>
      </c>
    </row>
    <row r="12" spans="1:29" s="13" customFormat="1" ht="15.75" customHeight="1">
      <c r="A12" s="14">
        <v>8</v>
      </c>
      <c r="B12" s="15" t="s">
        <v>71</v>
      </c>
      <c r="C12" s="16">
        <v>2021</v>
      </c>
      <c r="D12" s="17">
        <f>[1]КингСРЦ!C15</f>
        <v>0</v>
      </c>
      <c r="E12" s="17">
        <f>[1]КингСРЦ!D15</f>
        <v>0</v>
      </c>
      <c r="F12" s="17">
        <f>[1]КингСРЦ!E15</f>
        <v>0</v>
      </c>
      <c r="G12" s="17">
        <f>[1]КингСРЦ!F15</f>
        <v>0</v>
      </c>
      <c r="H12" s="17">
        <f>[1]КингСРЦ!G15</f>
        <v>0</v>
      </c>
      <c r="I12" s="17">
        <f>[1]КингСРЦ!H15</f>
        <v>0</v>
      </c>
      <c r="J12" s="17">
        <f>[1]КингСРЦ!I15</f>
        <v>0</v>
      </c>
      <c r="K12" s="17">
        <f>[1]КингСРЦ!J15</f>
        <v>0</v>
      </c>
      <c r="L12" s="17">
        <f>[1]КингСРЦ!K15</f>
        <v>8</v>
      </c>
      <c r="M12" s="17">
        <f>[1]КингСРЦ!L15</f>
        <v>8</v>
      </c>
      <c r="N12" s="11">
        <f t="shared" si="0"/>
        <v>16</v>
      </c>
      <c r="O12" s="17">
        <f>[1]КингСРЦ!M15</f>
        <v>0</v>
      </c>
      <c r="P12" s="17">
        <f>[1]КингСРЦ!N15</f>
        <v>0</v>
      </c>
      <c r="Q12" s="17">
        <f>[1]КингСРЦ!O15</f>
        <v>20</v>
      </c>
      <c r="R12" s="17">
        <f>[1]КингСРЦ!P15</f>
        <v>0</v>
      </c>
      <c r="S12" s="17">
        <f>[1]КингСРЦ!Q15</f>
        <v>35</v>
      </c>
      <c r="T12" s="17">
        <f>[1]КингСРЦ!R15</f>
        <v>0</v>
      </c>
      <c r="U12" s="17">
        <f>[1]КингСРЦ!S15</f>
        <v>1</v>
      </c>
      <c r="V12" s="17">
        <f>[1]КингСРЦ!T15</f>
        <v>25</v>
      </c>
      <c r="W12" s="11">
        <f t="shared" si="1"/>
        <v>81</v>
      </c>
      <c r="X12" s="17">
        <f>[1]КингСРЦ!U15</f>
        <v>0</v>
      </c>
      <c r="Y12" s="17">
        <f>[1]КингСРЦ!V15</f>
        <v>2</v>
      </c>
      <c r="Z12" s="17">
        <f>[1]КингСРЦ!W15</f>
        <v>5</v>
      </c>
      <c r="AA12" s="17">
        <f>[1]КингСРЦ!X15</f>
        <v>0</v>
      </c>
      <c r="AB12" s="11">
        <f t="shared" si="2"/>
        <v>7</v>
      </c>
      <c r="AC12" s="12">
        <f t="shared" si="3"/>
        <v>104</v>
      </c>
    </row>
    <row r="13" spans="1:29" s="13" customFormat="1" ht="15.75" customHeight="1">
      <c r="A13" s="7">
        <v>9</v>
      </c>
      <c r="B13" s="8" t="s">
        <v>72</v>
      </c>
      <c r="C13" s="9">
        <v>2021</v>
      </c>
      <c r="D13" s="10">
        <f>[1]КингЦСО!C15</f>
        <v>0</v>
      </c>
      <c r="E13" s="10">
        <f>[1]КингЦСО!D15</f>
        <v>0</v>
      </c>
      <c r="F13" s="10">
        <f>[1]КингЦСО!E15</f>
        <v>0</v>
      </c>
      <c r="G13" s="10">
        <f>[1]КингЦСО!F15</f>
        <v>0</v>
      </c>
      <c r="H13" s="10">
        <f>[1]КингЦСО!G15</f>
        <v>0</v>
      </c>
      <c r="I13" s="10">
        <f>[1]КингЦСО!H15</f>
        <v>0</v>
      </c>
      <c r="J13" s="10">
        <f>[1]КингЦСО!I15</f>
        <v>0</v>
      </c>
      <c r="K13" s="10">
        <f>[1]КингЦСО!J15</f>
        <v>0</v>
      </c>
      <c r="L13" s="10">
        <f>[1]КингЦСО!K15</f>
        <v>0</v>
      </c>
      <c r="M13" s="10">
        <f>[1]КингЦСО!L15</f>
        <v>0</v>
      </c>
      <c r="N13" s="11">
        <f t="shared" si="0"/>
        <v>0</v>
      </c>
      <c r="O13" s="10">
        <f>[1]КингЦСО!M15</f>
        <v>68</v>
      </c>
      <c r="P13" s="10">
        <f>[1]КингЦСО!N15</f>
        <v>0</v>
      </c>
      <c r="Q13" s="10">
        <f>[1]КингЦСО!O15</f>
        <v>0</v>
      </c>
      <c r="R13" s="10">
        <f>[1]КингЦСО!P15</f>
        <v>0</v>
      </c>
      <c r="S13" s="10">
        <f>[1]КингЦСО!Q15</f>
        <v>0</v>
      </c>
      <c r="T13" s="10">
        <f>[1]КингЦСО!R15</f>
        <v>30</v>
      </c>
      <c r="U13" s="10">
        <f>[1]КингЦСО!S15</f>
        <v>0</v>
      </c>
      <c r="V13" s="10">
        <f>[1]КингЦСО!T15</f>
        <v>0</v>
      </c>
      <c r="W13" s="11">
        <f t="shared" si="1"/>
        <v>98</v>
      </c>
      <c r="X13" s="10">
        <f>[1]КингЦСО!U15</f>
        <v>430</v>
      </c>
      <c r="Y13" s="10">
        <f>[1]КингЦСО!V15</f>
        <v>0</v>
      </c>
      <c r="Z13" s="10">
        <f>[1]КингЦСО!W15</f>
        <v>0</v>
      </c>
      <c r="AA13" s="10">
        <f>[1]КингЦСО!X15</f>
        <v>15</v>
      </c>
      <c r="AB13" s="11">
        <f t="shared" si="2"/>
        <v>445</v>
      </c>
      <c r="AC13" s="12">
        <f t="shared" si="3"/>
        <v>543</v>
      </c>
    </row>
    <row r="14" spans="1:29" s="13" customFormat="1" ht="15.75" customHeight="1">
      <c r="A14" s="14">
        <v>10</v>
      </c>
      <c r="B14" s="15" t="s">
        <v>73</v>
      </c>
      <c r="C14" s="16">
        <v>2021</v>
      </c>
      <c r="D14" s="17">
        <f>[1]Кириши!C15</f>
        <v>0</v>
      </c>
      <c r="E14" s="17">
        <f>[1]Кириши!D15</f>
        <v>0</v>
      </c>
      <c r="F14" s="17">
        <f>[1]Кириши!E15</f>
        <v>0</v>
      </c>
      <c r="G14" s="17">
        <f>[1]Кириши!F15</f>
        <v>0</v>
      </c>
      <c r="H14" s="17">
        <f>[1]Кириши!G15</f>
        <v>0</v>
      </c>
      <c r="I14" s="17">
        <f>[1]Кириши!H15</f>
        <v>0</v>
      </c>
      <c r="J14" s="17">
        <f>[1]Кириши!I15</f>
        <v>16</v>
      </c>
      <c r="K14" s="17">
        <f>[1]Кириши!J15</f>
        <v>0</v>
      </c>
      <c r="L14" s="17">
        <f>[1]Кириши!K15</f>
        <v>8</v>
      </c>
      <c r="M14" s="17">
        <f>[1]Кириши!L15</f>
        <v>0</v>
      </c>
      <c r="N14" s="11">
        <f t="shared" si="0"/>
        <v>24</v>
      </c>
      <c r="O14" s="17">
        <f>[1]Кириши!M15</f>
        <v>32</v>
      </c>
      <c r="P14" s="17">
        <f>[1]Кириши!N15</f>
        <v>0</v>
      </c>
      <c r="Q14" s="17">
        <f>[1]Кириши!O15</f>
        <v>10</v>
      </c>
      <c r="R14" s="17">
        <f>[1]Кириши!P15</f>
        <v>0</v>
      </c>
      <c r="S14" s="17">
        <f>[1]Кириши!Q15</f>
        <v>10</v>
      </c>
      <c r="T14" s="17">
        <f>[1]Кириши!R15</f>
        <v>0</v>
      </c>
      <c r="U14" s="17">
        <v>1</v>
      </c>
      <c r="V14" s="17">
        <f>[1]Кириши!T15</f>
        <v>20</v>
      </c>
      <c r="W14" s="11">
        <f t="shared" si="1"/>
        <v>73</v>
      </c>
      <c r="X14" s="17">
        <f>[1]Кириши!U15</f>
        <v>200</v>
      </c>
      <c r="Y14" s="17">
        <f>[1]Кириши!V15</f>
        <v>0</v>
      </c>
      <c r="Z14" s="17">
        <f>[1]Кириши!W15</f>
        <v>1</v>
      </c>
      <c r="AA14" s="17">
        <f>[1]Кириши!X15</f>
        <v>1</v>
      </c>
      <c r="AB14" s="11">
        <f t="shared" si="2"/>
        <v>202</v>
      </c>
      <c r="AC14" s="12">
        <f t="shared" si="3"/>
        <v>299</v>
      </c>
    </row>
    <row r="15" spans="1:29" s="13" customFormat="1" ht="15.75" customHeight="1">
      <c r="A15" s="7">
        <v>11</v>
      </c>
      <c r="B15" s="8" t="s">
        <v>74</v>
      </c>
      <c r="C15" s="9">
        <v>2021</v>
      </c>
      <c r="D15" s="10">
        <f>[1]КировскКЦСОН!C15</f>
        <v>0</v>
      </c>
      <c r="E15" s="10">
        <f>[1]КировскКЦСОН!D15</f>
        <v>0</v>
      </c>
      <c r="F15" s="10">
        <f>[1]КировскКЦСОН!E15</f>
        <v>0</v>
      </c>
      <c r="G15" s="10">
        <f>[1]КировскКЦСОН!F15</f>
        <v>0</v>
      </c>
      <c r="H15" s="10">
        <f>[1]КировскКЦСОН!G15</f>
        <v>0</v>
      </c>
      <c r="I15" s="10">
        <f>[1]КировскКЦСОН!H15</f>
        <v>0</v>
      </c>
      <c r="J15" s="10">
        <f>[1]КировскКЦСОН!I15</f>
        <v>15</v>
      </c>
      <c r="K15" s="10">
        <f>[1]КировскКЦСОН!J15</f>
        <v>0</v>
      </c>
      <c r="L15" s="10">
        <f>[1]КировскКЦСОН!K15</f>
        <v>0</v>
      </c>
      <c r="M15" s="10">
        <f>[1]КировскКЦСОН!L15</f>
        <v>0</v>
      </c>
      <c r="N15" s="11">
        <f t="shared" si="0"/>
        <v>15</v>
      </c>
      <c r="O15" s="10">
        <f>[1]КировскКЦСОН!M15</f>
        <v>28</v>
      </c>
      <c r="P15" s="10">
        <f>[1]КировскКЦСОН!N15</f>
        <v>0</v>
      </c>
      <c r="Q15" s="10">
        <f>[1]КировскКЦСОН!O15</f>
        <v>0</v>
      </c>
      <c r="R15" s="10">
        <f>[1]КировскКЦСОН!P15</f>
        <v>14</v>
      </c>
      <c r="S15" s="10">
        <f>[1]КировскКЦСОН!Q15</f>
        <v>0</v>
      </c>
      <c r="T15" s="10">
        <f>[1]КировскКЦСОН!R15</f>
        <v>17</v>
      </c>
      <c r="U15" s="10">
        <f>[1]КировскКЦСОН!S15</f>
        <v>0</v>
      </c>
      <c r="V15" s="10">
        <f>[1]КировскКЦСОН!T15</f>
        <v>49</v>
      </c>
      <c r="W15" s="11">
        <f t="shared" si="1"/>
        <v>108</v>
      </c>
      <c r="X15" s="10">
        <f>[1]КировскКЦСОН!U15</f>
        <v>398</v>
      </c>
      <c r="Y15" s="10">
        <f>[1]КировскКЦСОН!V15</f>
        <v>10</v>
      </c>
      <c r="Z15" s="10">
        <f>[1]КировскКЦСОН!W15</f>
        <v>2</v>
      </c>
      <c r="AA15" s="10">
        <f>[1]КировскКЦСОН!X15</f>
        <v>7</v>
      </c>
      <c r="AB15" s="11">
        <f t="shared" si="2"/>
        <v>417</v>
      </c>
      <c r="AC15" s="12">
        <f t="shared" si="3"/>
        <v>540</v>
      </c>
    </row>
    <row r="16" spans="1:29" s="13" customFormat="1" ht="15.75" customHeight="1">
      <c r="A16" s="14">
        <v>12</v>
      </c>
      <c r="B16" s="15" t="s">
        <v>75</v>
      </c>
      <c r="C16" s="16">
        <v>2021</v>
      </c>
      <c r="D16" s="17">
        <f>[1]ЛодейноеЦСОН!C15</f>
        <v>0</v>
      </c>
      <c r="E16" s="17">
        <f>[1]ЛодейноеЦСОН!D15</f>
        <v>0</v>
      </c>
      <c r="F16" s="17">
        <f>[1]ЛодейноеЦСОН!E15</f>
        <v>0</v>
      </c>
      <c r="G16" s="17">
        <f>[1]ЛодейноеЦСОН!F15</f>
        <v>0</v>
      </c>
      <c r="H16" s="17">
        <f>[1]ЛодейноеЦСОН!G15</f>
        <v>0</v>
      </c>
      <c r="I16" s="17">
        <f>[1]ЛодейноеЦСОН!H15</f>
        <v>0</v>
      </c>
      <c r="J16" s="17">
        <f>[1]ЛодейноеЦСОН!I15</f>
        <v>0</v>
      </c>
      <c r="K16" s="17">
        <f>[1]ЛодейноеЦСОН!J15</f>
        <v>0</v>
      </c>
      <c r="L16" s="17">
        <f>[1]ЛодейноеЦСОН!K15</f>
        <v>8</v>
      </c>
      <c r="M16" s="17">
        <f>[1]ЛодейноеЦСОН!L15</f>
        <v>0</v>
      </c>
      <c r="N16" s="11">
        <f t="shared" si="0"/>
        <v>8</v>
      </c>
      <c r="O16" s="17">
        <f>[1]ЛодейноеЦСОН!M15</f>
        <v>25</v>
      </c>
      <c r="P16" s="17">
        <f>[1]ЛодейноеЦСОН!N15</f>
        <v>0</v>
      </c>
      <c r="Q16" s="17">
        <f>[1]ЛодейноеЦСОН!O15</f>
        <v>16</v>
      </c>
      <c r="R16" s="17">
        <f>[1]ЛодейноеЦСОН!P15</f>
        <v>10</v>
      </c>
      <c r="S16" s="17">
        <f>[1]ЛодейноеЦСОН!Q15</f>
        <v>10</v>
      </c>
      <c r="T16" s="17">
        <f>[1]ЛодейноеЦСОН!R15</f>
        <v>8</v>
      </c>
      <c r="U16" s="17">
        <f>[1]ЛодейноеЦСОН!S15</f>
        <v>2</v>
      </c>
      <c r="V16" s="17">
        <f>[1]ЛодейноеЦСОН!T15</f>
        <v>50</v>
      </c>
      <c r="W16" s="11">
        <f t="shared" si="1"/>
        <v>121</v>
      </c>
      <c r="X16" s="17">
        <f>[1]ЛодейноеЦСОН!U15</f>
        <v>280</v>
      </c>
      <c r="Y16" s="17">
        <f>[1]ЛодейноеЦСОН!V15</f>
        <v>0</v>
      </c>
      <c r="Z16" s="17">
        <f>[1]ЛодейноеЦСОН!W15</f>
        <v>1</v>
      </c>
      <c r="AA16" s="17">
        <f>[1]ЛодейноеЦСОН!X15</f>
        <v>12</v>
      </c>
      <c r="AB16" s="11">
        <f t="shared" si="2"/>
        <v>293</v>
      </c>
      <c r="AC16" s="12">
        <f t="shared" si="3"/>
        <v>422</v>
      </c>
    </row>
    <row r="17" spans="1:29" s="13" customFormat="1" ht="15.75" customHeight="1">
      <c r="A17" s="7">
        <v>13</v>
      </c>
      <c r="B17" s="8" t="s">
        <v>76</v>
      </c>
      <c r="C17" s="9">
        <v>2021</v>
      </c>
      <c r="D17" s="10">
        <f>[1]лОМОНОСОВ!C15</f>
        <v>0</v>
      </c>
      <c r="E17" s="10">
        <f>[1]лОМОНОСОВ!D15</f>
        <v>0</v>
      </c>
      <c r="F17" s="10">
        <f>[1]лОМОНОСОВ!E15</f>
        <v>0</v>
      </c>
      <c r="G17" s="10">
        <f>[1]лОМОНОСОВ!F15</f>
        <v>0</v>
      </c>
      <c r="H17" s="10">
        <f>[1]лОМОНОСОВ!G15</f>
        <v>0</v>
      </c>
      <c r="I17" s="10">
        <f>[1]лОМОНОСОВ!H15</f>
        <v>0</v>
      </c>
      <c r="J17" s="10">
        <f>[1]лОМОНОСОВ!I15</f>
        <v>12</v>
      </c>
      <c r="K17" s="10">
        <f>[1]лОМОНОСОВ!J15</f>
        <v>0</v>
      </c>
      <c r="L17" s="10">
        <f>[1]лОМОНОСОВ!K15</f>
        <v>0</v>
      </c>
      <c r="M17" s="10">
        <f>[1]лОМОНОСОВ!L15</f>
        <v>0</v>
      </c>
      <c r="N17" s="11">
        <f t="shared" si="0"/>
        <v>12</v>
      </c>
      <c r="O17" s="10">
        <f>[1]лОМОНОСОВ!M15</f>
        <v>4</v>
      </c>
      <c r="P17" s="10">
        <f>[1]лОМОНОСОВ!N15</f>
        <v>0</v>
      </c>
      <c r="Q17" s="10">
        <f>[1]лОМОНОСОВ!O15</f>
        <v>0</v>
      </c>
      <c r="R17" s="10">
        <f>[1]лОМОНОСОВ!P15</f>
        <v>0</v>
      </c>
      <c r="S17" s="10">
        <f>[1]лОМОНОСОВ!Q15</f>
        <v>0</v>
      </c>
      <c r="T17" s="10">
        <f>[1]лОМОНОСОВ!R15</f>
        <v>5</v>
      </c>
      <c r="U17" s="10">
        <f>[1]лОМОНОСОВ!S15</f>
        <v>3</v>
      </c>
      <c r="V17" s="10">
        <f>[1]лОМОНОСОВ!T15</f>
        <v>0</v>
      </c>
      <c r="W17" s="11">
        <f t="shared" si="1"/>
        <v>12</v>
      </c>
      <c r="X17" s="10">
        <f>[1]лОМОНОСОВ!U15</f>
        <v>194</v>
      </c>
      <c r="Y17" s="10">
        <f>[1]лОМОНОСОВ!V15</f>
        <v>0</v>
      </c>
      <c r="Z17" s="10">
        <f>[1]лОМОНОСОВ!W15</f>
        <v>1</v>
      </c>
      <c r="AA17" s="10">
        <f>[1]лОМОНОСОВ!X15</f>
        <v>1</v>
      </c>
      <c r="AB17" s="11">
        <f t="shared" si="2"/>
        <v>196</v>
      </c>
      <c r="AC17" s="12">
        <f t="shared" si="3"/>
        <v>220</v>
      </c>
    </row>
    <row r="18" spans="1:29">
      <c r="A18" s="14">
        <v>14</v>
      </c>
      <c r="B18" s="15" t="s">
        <v>77</v>
      </c>
      <c r="C18" s="16">
        <v>2021</v>
      </c>
      <c r="D18" s="20">
        <f>[1]ЛужскийКЦСОН!C15</f>
        <v>0</v>
      </c>
      <c r="E18" s="20">
        <f>[1]ЛужскийКЦСОН!D15</f>
        <v>0</v>
      </c>
      <c r="F18" s="20">
        <f>[1]ЛужскийКЦСОН!E15</f>
        <v>0</v>
      </c>
      <c r="G18" s="20">
        <f>[1]ЛужскийКЦСОН!F15</f>
        <v>0</v>
      </c>
      <c r="H18" s="20">
        <f>[1]ЛужскийКЦСОН!G15</f>
        <v>0</v>
      </c>
      <c r="I18" s="20">
        <f>[1]ЛужскийКЦСОН!H15</f>
        <v>0</v>
      </c>
      <c r="J18" s="20">
        <f>[1]ЛужскийКЦСОН!I15</f>
        <v>15</v>
      </c>
      <c r="K18" s="20">
        <f>[1]ЛужскийКЦСОН!J15</f>
        <v>0</v>
      </c>
      <c r="L18" s="20">
        <f>[1]ЛужскийКЦСОН!K15</f>
        <v>16</v>
      </c>
      <c r="M18" s="20">
        <f>[1]ЛужскийКЦСОН!L15</f>
        <v>0</v>
      </c>
      <c r="N18" s="11">
        <f t="shared" si="0"/>
        <v>31</v>
      </c>
      <c r="O18" s="20">
        <f>[1]ЛужскийКЦСОН!M15</f>
        <v>16</v>
      </c>
      <c r="P18" s="17">
        <f>[1]ЛужскийКЦСОН!N15</f>
        <v>0</v>
      </c>
      <c r="Q18" s="17">
        <f>[1]ЛужскийКЦСОН!O15</f>
        <v>23</v>
      </c>
      <c r="R18" s="17">
        <f>[1]ЛужскийКЦСОН!P15</f>
        <v>0</v>
      </c>
      <c r="S18" s="17">
        <f>[1]ЛужскийКЦСОН!Q15</f>
        <v>15</v>
      </c>
      <c r="T18" s="17">
        <f>[1]ЛужскийКЦСОН!R15</f>
        <v>3</v>
      </c>
      <c r="U18" s="17">
        <f>[1]ЛужскийКЦСОН!S15</f>
        <v>2</v>
      </c>
      <c r="V18" s="17">
        <f>[1]ЛужскийКЦСОН!T15</f>
        <v>54</v>
      </c>
      <c r="W18" s="11">
        <f t="shared" si="1"/>
        <v>113</v>
      </c>
      <c r="X18" s="20">
        <f>[1]ЛужскийКЦСОН!U15</f>
        <v>561</v>
      </c>
      <c r="Y18" s="20">
        <f>[1]ЛужскийКЦСОН!V15</f>
        <v>7</v>
      </c>
      <c r="Z18" s="20">
        <f>[1]ЛужскийКЦСОН!W15</f>
        <v>0</v>
      </c>
      <c r="AA18" s="20">
        <f>[1]ЛужскийКЦСОН!X15</f>
        <v>0</v>
      </c>
      <c r="AB18" s="11">
        <f t="shared" si="2"/>
        <v>568</v>
      </c>
      <c r="AC18" s="12">
        <f t="shared" si="3"/>
        <v>712</v>
      </c>
    </row>
    <row r="19" spans="1:29" s="13" customFormat="1" ht="15.75" customHeight="1">
      <c r="A19" s="7">
        <v>15</v>
      </c>
      <c r="B19" s="8" t="s">
        <v>78</v>
      </c>
      <c r="C19" s="9">
        <v>2021</v>
      </c>
      <c r="D19" s="10">
        <f>[1]ПодпорожскийСРЦН!C15</f>
        <v>0</v>
      </c>
      <c r="E19" s="10">
        <f>[1]ПодпорожскийСРЦН!D15</f>
        <v>0</v>
      </c>
      <c r="F19" s="10">
        <f>[1]ПодпорожскийСРЦН!E15</f>
        <v>0</v>
      </c>
      <c r="G19" s="10">
        <f>[1]ПодпорожскийСРЦН!F15</f>
        <v>0</v>
      </c>
      <c r="H19" s="10">
        <f>[1]ПодпорожскийСРЦН!G15</f>
        <v>0</v>
      </c>
      <c r="I19" s="10">
        <f>[1]ПодпорожскийСРЦН!H15</f>
        <v>0</v>
      </c>
      <c r="J19" s="10">
        <f>[1]ПодпорожскийСРЦН!I15</f>
        <v>0</v>
      </c>
      <c r="K19" s="10">
        <f>[1]ПодпорожскийСРЦН!J15</f>
        <v>0</v>
      </c>
      <c r="L19" s="10">
        <f>[1]ПодпорожскийСРЦН!K15</f>
        <v>20</v>
      </c>
      <c r="M19" s="10">
        <f>[1]ПодпорожскийСРЦН!L15</f>
        <v>0</v>
      </c>
      <c r="N19" s="11">
        <f t="shared" si="0"/>
        <v>20</v>
      </c>
      <c r="O19" s="10">
        <f>[1]ПодпорожскийСРЦН!M15</f>
        <v>0</v>
      </c>
      <c r="P19" s="10">
        <f>[1]ПодпорожскийСРЦН!N15</f>
        <v>0</v>
      </c>
      <c r="Q19" s="10">
        <f>[1]ПодпорожскийСРЦН!O15</f>
        <v>13</v>
      </c>
      <c r="R19" s="10">
        <f>[1]ПодпорожскийСРЦН!P15</f>
        <v>7</v>
      </c>
      <c r="S19" s="10">
        <f>[1]ПодпорожскийСРЦН!Q15</f>
        <v>26</v>
      </c>
      <c r="T19" s="10">
        <f>[1]ПодпорожскийСРЦН!R15</f>
        <v>0</v>
      </c>
      <c r="U19" s="10">
        <f>[1]ПодпорожскийСРЦН!S15</f>
        <v>1</v>
      </c>
      <c r="V19" s="10">
        <f>[1]ПодпорожскийСРЦН!T15</f>
        <v>65</v>
      </c>
      <c r="W19" s="11">
        <f t="shared" si="1"/>
        <v>112</v>
      </c>
      <c r="X19" s="10">
        <f>[1]ПодпорожскийСРЦН!U15</f>
        <v>0</v>
      </c>
      <c r="Y19" s="10">
        <f>[1]ПодпорожскийСРЦН!V15</f>
        <v>1</v>
      </c>
      <c r="Z19" s="10">
        <f>[1]ПодпорожскийСРЦН!W15</f>
        <v>0</v>
      </c>
      <c r="AA19" s="10">
        <f>[1]ПодпорожскийСРЦН!X15</f>
        <v>0</v>
      </c>
      <c r="AB19" s="11">
        <f t="shared" si="2"/>
        <v>1</v>
      </c>
      <c r="AC19" s="12">
        <f t="shared" si="3"/>
        <v>133</v>
      </c>
    </row>
    <row r="20" spans="1:29" s="13" customFormat="1" ht="15.75" customHeight="1">
      <c r="A20" s="14">
        <v>16</v>
      </c>
      <c r="B20" s="21" t="s">
        <v>79</v>
      </c>
      <c r="C20" s="16">
        <v>2021</v>
      </c>
      <c r="D20" s="17">
        <f>[1]ПриозерскийКЦСОН!C15</f>
        <v>0</v>
      </c>
      <c r="E20" s="17">
        <f>[1]ПриозерскийКЦСОН!D15</f>
        <v>0</v>
      </c>
      <c r="F20" s="17">
        <f>[1]ПриозерскийКЦСОН!E15</f>
        <v>0</v>
      </c>
      <c r="G20" s="17">
        <f>[1]ПриозерскийКЦСОН!F15</f>
        <v>0</v>
      </c>
      <c r="H20" s="17">
        <f>[1]ПриозерскийКЦСОН!G15</f>
        <v>0</v>
      </c>
      <c r="I20" s="17">
        <f>[1]ПриозерскийКЦСОН!H15</f>
        <v>0</v>
      </c>
      <c r="J20" s="17">
        <f>[1]ПриозерскийКЦСОН!I15</f>
        <v>25</v>
      </c>
      <c r="K20" s="17">
        <f>[1]ПриозерскийКЦСОН!J15</f>
        <v>0</v>
      </c>
      <c r="L20" s="17">
        <f>[1]ПриозерскийКЦСОН!K15</f>
        <v>16</v>
      </c>
      <c r="M20" s="17">
        <f>[1]ПриозерскийКЦСОН!L15</f>
        <v>0</v>
      </c>
      <c r="N20" s="11">
        <f t="shared" si="0"/>
        <v>41</v>
      </c>
      <c r="O20" s="17">
        <f>[1]ПриозерскийКЦСОН!M15</f>
        <v>50</v>
      </c>
      <c r="P20" s="17">
        <f>[1]ПриозерскийКЦСОН!N15</f>
        <v>0</v>
      </c>
      <c r="Q20" s="17">
        <f>[1]ПриозерскийКЦСОН!O15</f>
        <v>0</v>
      </c>
      <c r="R20" s="17">
        <f>[1]ПриозерскийКЦСОН!P15</f>
        <v>0</v>
      </c>
      <c r="S20" s="17">
        <f>[1]ПриозерскийКЦСОН!Q15</f>
        <v>0</v>
      </c>
      <c r="T20" s="17">
        <f>[1]ПриозерскийКЦСОН!R15</f>
        <v>1</v>
      </c>
      <c r="U20" s="17">
        <f>[1]ПриозерскийКЦСОН!S15</f>
        <v>0</v>
      </c>
      <c r="V20" s="17">
        <f>[1]ПриозерскийКЦСОН!T15</f>
        <v>16</v>
      </c>
      <c r="W20" s="11">
        <f t="shared" si="1"/>
        <v>67</v>
      </c>
      <c r="X20" s="17">
        <f>[1]ПриозерскийКЦСОН!U15</f>
        <v>501</v>
      </c>
      <c r="Y20" s="17">
        <f>[1]ПриозерскийКЦСОН!V15</f>
        <v>0</v>
      </c>
      <c r="Z20" s="17">
        <f>[1]ПриозерскийКЦСОН!W15</f>
        <v>0</v>
      </c>
      <c r="AA20" s="17">
        <f>[1]ПриозерскийКЦСОН!X15</f>
        <v>4</v>
      </c>
      <c r="AB20" s="11">
        <f t="shared" si="2"/>
        <v>505</v>
      </c>
      <c r="AC20" s="12">
        <f t="shared" si="3"/>
        <v>613</v>
      </c>
    </row>
    <row r="21" spans="1:29" s="13" customFormat="1" ht="15.75" customHeight="1">
      <c r="A21" s="7">
        <v>17</v>
      </c>
      <c r="B21" s="8" t="s">
        <v>80</v>
      </c>
      <c r="C21" s="9">
        <v>2021</v>
      </c>
      <c r="D21" s="10">
        <f>[1]СланцыМечта!C15</f>
        <v>0</v>
      </c>
      <c r="E21" s="10">
        <f>[1]СланцыМечта!D15</f>
        <v>0</v>
      </c>
      <c r="F21" s="10">
        <f>[1]СланцыМечта!E15</f>
        <v>0</v>
      </c>
      <c r="G21" s="10">
        <f>[1]СланцыМечта!F15</f>
        <v>0</v>
      </c>
      <c r="H21" s="10">
        <f>[1]СланцыМечта!G15</f>
        <v>0</v>
      </c>
      <c r="I21" s="10">
        <f>[1]СланцыМечта!H15</f>
        <v>0</v>
      </c>
      <c r="J21" s="10">
        <f>[1]СланцыМечта!I15</f>
        <v>0</v>
      </c>
      <c r="K21" s="10">
        <f>[1]СланцыМечта!J15</f>
        <v>0</v>
      </c>
      <c r="L21" s="10">
        <f>[1]СланцыМечта!K15</f>
        <v>18</v>
      </c>
      <c r="M21" s="10">
        <f>[1]СланцыМечта!L15</f>
        <v>0</v>
      </c>
      <c r="N21" s="11">
        <f t="shared" si="0"/>
        <v>18</v>
      </c>
      <c r="O21" s="10">
        <f>[1]СланцыМечта!M15</f>
        <v>0</v>
      </c>
      <c r="P21" s="10">
        <f>[1]СланцыМечта!N15</f>
        <v>0</v>
      </c>
      <c r="Q21" s="10">
        <f>[1]СланцыМечта!O15</f>
        <v>19</v>
      </c>
      <c r="R21" s="10">
        <f>[1]СланцыМечта!P15</f>
        <v>1</v>
      </c>
      <c r="S21" s="10">
        <f>[1]СланцыМечта!Q15</f>
        <v>24</v>
      </c>
      <c r="T21" s="10">
        <f>[1]СланцыМечта!R15</f>
        <v>0</v>
      </c>
      <c r="U21" s="10">
        <f>[1]СланцыМечта!S15</f>
        <v>0</v>
      </c>
      <c r="V21" s="10">
        <f>[1]СланцыМечта!T15</f>
        <v>35</v>
      </c>
      <c r="W21" s="11">
        <f t="shared" si="1"/>
        <v>79</v>
      </c>
      <c r="X21" s="10">
        <f>[1]СланцыМечта!U15</f>
        <v>0</v>
      </c>
      <c r="Y21" s="10">
        <f>[1]СланцыМечта!V15</f>
        <v>3</v>
      </c>
      <c r="Z21" s="10">
        <f>[1]СланцыМечта!W15</f>
        <v>1</v>
      </c>
      <c r="AA21" s="10">
        <f>[1]СланцыМечта!X15</f>
        <v>0</v>
      </c>
      <c r="AB21" s="11">
        <f t="shared" si="2"/>
        <v>4</v>
      </c>
      <c r="AC21" s="12">
        <f t="shared" si="3"/>
        <v>101</v>
      </c>
    </row>
    <row r="22" spans="1:29" s="13" customFormat="1" ht="15.75" customHeight="1">
      <c r="A22" s="14">
        <v>18</v>
      </c>
      <c r="B22" s="15" t="s">
        <v>81</v>
      </c>
      <c r="C22" s="16">
        <v>2021</v>
      </c>
      <c r="D22" s="17">
        <f>[1]СланцыНадежда!C15</f>
        <v>0</v>
      </c>
      <c r="E22" s="17">
        <f>[1]СланцыНадежда!D15</f>
        <v>0</v>
      </c>
      <c r="F22" s="17">
        <f>[1]СланцыНадежда!E15</f>
        <v>0</v>
      </c>
      <c r="G22" s="17">
        <f>[1]СланцыНадежда!F15</f>
        <v>0</v>
      </c>
      <c r="H22" s="17">
        <f>[1]СланцыНадежда!G15</f>
        <v>0</v>
      </c>
      <c r="I22" s="17">
        <f>[1]СланцыНадежда!H15</f>
        <v>0</v>
      </c>
      <c r="J22" s="17">
        <f>[1]СланцыНадежда!I15</f>
        <v>15</v>
      </c>
      <c r="K22" s="17">
        <f>[1]СланцыНадежда!J15</f>
        <v>0</v>
      </c>
      <c r="L22" s="17">
        <f>[1]СланцыНадежда!K15</f>
        <v>0</v>
      </c>
      <c r="M22" s="17">
        <f>[1]СланцыНадежда!L15</f>
        <v>0</v>
      </c>
      <c r="N22" s="11">
        <f t="shared" si="0"/>
        <v>15</v>
      </c>
      <c r="O22" s="17">
        <f>[1]СланцыНадежда!M15</f>
        <v>41</v>
      </c>
      <c r="P22" s="17">
        <f>[1]СланцыНадежда!N15</f>
        <v>0</v>
      </c>
      <c r="Q22" s="17">
        <f>[1]СланцыНадежда!O15</f>
        <v>0</v>
      </c>
      <c r="R22" s="17">
        <f>[1]СланцыНадежда!P15</f>
        <v>0</v>
      </c>
      <c r="S22" s="17">
        <f>[1]СланцыНадежда!Q15</f>
        <v>0</v>
      </c>
      <c r="T22" s="17">
        <f>[1]СланцыНадежда!R15</f>
        <v>7</v>
      </c>
      <c r="U22" s="17">
        <f>[1]СланцыНадежда!S15</f>
        <v>0</v>
      </c>
      <c r="V22" s="17">
        <f>[1]СланцыНадежда!T15</f>
        <v>0</v>
      </c>
      <c r="W22" s="11">
        <f t="shared" si="1"/>
        <v>48</v>
      </c>
      <c r="X22" s="17">
        <f>[1]СланцыНадежда!U15</f>
        <v>251</v>
      </c>
      <c r="Y22" s="17">
        <f>[1]СланцыНадежда!V15</f>
        <v>0</v>
      </c>
      <c r="Z22" s="17">
        <f>[1]СланцыНадежда!W15</f>
        <v>0</v>
      </c>
      <c r="AA22" s="17">
        <f>[1]СланцыНадежда!X15</f>
        <v>12</v>
      </c>
      <c r="AB22" s="11">
        <f t="shared" si="2"/>
        <v>263</v>
      </c>
      <c r="AC22" s="12">
        <f t="shared" si="3"/>
        <v>326</v>
      </c>
    </row>
    <row r="23" spans="1:29">
      <c r="A23" s="7">
        <v>19</v>
      </c>
      <c r="B23" s="8" t="s">
        <v>82</v>
      </c>
      <c r="C23" s="9">
        <v>2021</v>
      </c>
      <c r="D23" s="18">
        <f>[1]СосновыйБор!C15</f>
        <v>0</v>
      </c>
      <c r="E23" s="18">
        <f>[1]СосновыйБор!D15</f>
        <v>0</v>
      </c>
      <c r="F23" s="18">
        <f>[1]СосновыйБор!E15</f>
        <v>0</v>
      </c>
      <c r="G23" s="18">
        <f>[1]СосновыйБор!F15</f>
        <v>0</v>
      </c>
      <c r="H23" s="18">
        <f>[1]СосновыйБор!G15</f>
        <v>0</v>
      </c>
      <c r="I23" s="18">
        <f>[1]СосновыйБор!H15</f>
        <v>0</v>
      </c>
      <c r="J23" s="18">
        <f>[1]СосновыйБор!I15</f>
        <v>14</v>
      </c>
      <c r="K23" s="18">
        <f>[1]СосновыйБор!J15</f>
        <v>0</v>
      </c>
      <c r="L23" s="18">
        <f>[1]СосновыйБор!K15</f>
        <v>6</v>
      </c>
      <c r="M23" s="18">
        <f>[1]СосновыйБор!L15</f>
        <v>0</v>
      </c>
      <c r="N23" s="11">
        <f t="shared" si="0"/>
        <v>20</v>
      </c>
      <c r="O23" s="19">
        <f>[1]СосновыйБор!M15</f>
        <v>40</v>
      </c>
      <c r="P23" s="19">
        <f>[1]СосновыйБор!N15</f>
        <v>0</v>
      </c>
      <c r="Q23" s="19">
        <f>[1]СосновыйБор!O15</f>
        <v>0</v>
      </c>
      <c r="R23" s="19">
        <f>[1]СосновыйБор!P15</f>
        <v>24</v>
      </c>
      <c r="S23" s="19">
        <f>[1]СосновыйБор!Q15</f>
        <v>20</v>
      </c>
      <c r="T23" s="19">
        <f>[1]СосновыйБор!R15</f>
        <v>5</v>
      </c>
      <c r="U23" s="19">
        <f>[1]СосновыйБор!S15</f>
        <v>5</v>
      </c>
      <c r="V23" s="19">
        <f>[1]СосновыйБор!T15</f>
        <v>30</v>
      </c>
      <c r="W23" s="11">
        <f t="shared" si="1"/>
        <v>124</v>
      </c>
      <c r="X23" s="19">
        <f>[1]СосновыйБор!U15</f>
        <v>155</v>
      </c>
      <c r="Y23" s="19">
        <f>[1]СосновыйБор!V15</f>
        <v>0</v>
      </c>
      <c r="Z23" s="19">
        <f>[1]СосновыйБор!W15</f>
        <v>6</v>
      </c>
      <c r="AA23" s="19">
        <f>[1]СосновыйБор!X15</f>
        <v>0</v>
      </c>
      <c r="AB23" s="11">
        <f t="shared" si="2"/>
        <v>161</v>
      </c>
      <c r="AC23" s="12">
        <f t="shared" si="3"/>
        <v>305</v>
      </c>
    </row>
    <row r="24" spans="1:29" s="13" customFormat="1" ht="15.75" customHeight="1">
      <c r="A24" s="14">
        <v>20</v>
      </c>
      <c r="B24" s="15" t="s">
        <v>83</v>
      </c>
      <c r="C24" s="16">
        <v>2021</v>
      </c>
      <c r="D24" s="17">
        <f>[1]ТихвинКЦСОН!C15</f>
        <v>0</v>
      </c>
      <c r="E24" s="17">
        <f>[1]ТихвинКЦСОН!D15</f>
        <v>0</v>
      </c>
      <c r="F24" s="17">
        <f>[1]ТихвинКЦСОН!E15</f>
        <v>0</v>
      </c>
      <c r="G24" s="17">
        <f>[1]ТихвинКЦСОН!F15</f>
        <v>0</v>
      </c>
      <c r="H24" s="17">
        <f>[1]ТихвинКЦСОН!G15</f>
        <v>0</v>
      </c>
      <c r="I24" s="17">
        <f>[1]ТихвинКЦСОН!H15</f>
        <v>0</v>
      </c>
      <c r="J24" s="17">
        <f>[1]ТихвинКЦСОН!I15</f>
        <v>44</v>
      </c>
      <c r="K24" s="17">
        <f>[1]ТихвинКЦСОН!J15</f>
        <v>2</v>
      </c>
      <c r="L24" s="17">
        <f>[1]ТихвинКЦСОН!K15</f>
        <v>19</v>
      </c>
      <c r="M24" s="17">
        <f>[1]ТихвинКЦСОН!L15</f>
        <v>5</v>
      </c>
      <c r="N24" s="11">
        <f t="shared" si="0"/>
        <v>70</v>
      </c>
      <c r="O24" s="17">
        <f>[1]ТихвинКЦСОН!M15</f>
        <v>40</v>
      </c>
      <c r="P24" s="17">
        <f>[1]ТихвинКЦСОН!N15</f>
        <v>0</v>
      </c>
      <c r="Q24" s="17">
        <f>[1]ТихвинКЦСОН!O15</f>
        <v>46</v>
      </c>
      <c r="R24" s="17">
        <f>[1]ТихвинКЦСОН!P15</f>
        <v>3</v>
      </c>
      <c r="S24" s="17">
        <f>[1]ТихвинКЦСОН!Q15</f>
        <v>45</v>
      </c>
      <c r="T24" s="17">
        <f>[1]ТихвинКЦСОН!R15</f>
        <v>12</v>
      </c>
      <c r="U24" s="17">
        <f>[1]ТихвинКЦСОН!S15</f>
        <v>0</v>
      </c>
      <c r="V24" s="17">
        <f>[1]ТихвинКЦСОН!T15</f>
        <v>165</v>
      </c>
      <c r="W24" s="11">
        <f t="shared" si="1"/>
        <v>311</v>
      </c>
      <c r="X24" s="17">
        <f>[1]ТихвинКЦСОН!U15</f>
        <v>487</v>
      </c>
      <c r="Y24" s="17">
        <f>[1]ТихвинКЦСОН!V15</f>
        <v>8</v>
      </c>
      <c r="Z24" s="17">
        <f>[1]ТихвинКЦСОН!W15</f>
        <v>1</v>
      </c>
      <c r="AA24" s="17">
        <f>[1]ТихвинКЦСОН!X15</f>
        <v>13</v>
      </c>
      <c r="AB24" s="11">
        <f t="shared" si="2"/>
        <v>509</v>
      </c>
      <c r="AC24" s="12">
        <f t="shared" si="3"/>
        <v>890</v>
      </c>
    </row>
    <row r="25" spans="1:29" s="13" customFormat="1" ht="15.75" customHeight="1">
      <c r="A25" s="7">
        <v>21</v>
      </c>
      <c r="B25" s="8" t="s">
        <v>84</v>
      </c>
      <c r="C25" s="9">
        <v>2021</v>
      </c>
      <c r="D25" s="10">
        <f>[1]ТосноСРЦН!C15</f>
        <v>0</v>
      </c>
      <c r="E25" s="10">
        <f>[1]ТосноСРЦН!D15</f>
        <v>0</v>
      </c>
      <c r="F25" s="10">
        <f>[1]ТосноСРЦН!E15</f>
        <v>0</v>
      </c>
      <c r="G25" s="10">
        <f>[1]ТосноСРЦН!F15</f>
        <v>0</v>
      </c>
      <c r="H25" s="10">
        <f>[1]ТосноСРЦН!G15</f>
        <v>0</v>
      </c>
      <c r="I25" s="10">
        <f>[1]ТосноСРЦН!H15</f>
        <v>0</v>
      </c>
      <c r="J25" s="10">
        <f>[1]ТосноСРЦН!I15</f>
        <v>0</v>
      </c>
      <c r="K25" s="10">
        <f>[1]ТосноСРЦН!J15</f>
        <v>0</v>
      </c>
      <c r="L25" s="10">
        <f>[1]ТосноСРЦН!K15</f>
        <v>8</v>
      </c>
      <c r="M25" s="10">
        <f>[1]ТосноСРЦН!L15</f>
        <v>6</v>
      </c>
      <c r="N25" s="11">
        <f t="shared" si="0"/>
        <v>14</v>
      </c>
      <c r="O25" s="10">
        <f>[1]ТосноСРЦН!M15</f>
        <v>0</v>
      </c>
      <c r="P25" s="10">
        <f>[1]ТосноСРЦН!N15</f>
        <v>0</v>
      </c>
      <c r="Q25" s="10">
        <f>[1]ТосноСРЦН!O15</f>
        <v>23</v>
      </c>
      <c r="R25" s="10">
        <f>[1]ТосноСРЦН!P15</f>
        <v>4</v>
      </c>
      <c r="S25" s="10">
        <f>[1]ТосноСРЦН!Q15</f>
        <v>14</v>
      </c>
      <c r="T25" s="10">
        <f>[1]ТосноСРЦН!R15</f>
        <v>0</v>
      </c>
      <c r="U25" s="10">
        <f>[1]ТосноСРЦН!S15</f>
        <v>4</v>
      </c>
      <c r="V25" s="10">
        <f>[1]ТосноСРЦН!T15</f>
        <v>35</v>
      </c>
      <c r="W25" s="11">
        <f t="shared" si="1"/>
        <v>80</v>
      </c>
      <c r="X25" s="10">
        <f>[1]ТосноСРЦН!U15</f>
        <v>420</v>
      </c>
      <c r="Y25" s="10">
        <f>[1]ТосноСРЦН!V15</f>
        <v>7</v>
      </c>
      <c r="Z25" s="10">
        <f>[1]ТосноСРЦН!W15</f>
        <v>4</v>
      </c>
      <c r="AA25" s="10">
        <f>[1]ТосноСРЦН!X15</f>
        <v>15</v>
      </c>
      <c r="AB25" s="11">
        <f t="shared" si="2"/>
        <v>446</v>
      </c>
      <c r="AC25" s="12">
        <f t="shared" si="3"/>
        <v>540</v>
      </c>
    </row>
    <row r="26" spans="1:29" s="13" customFormat="1" ht="15.75" customHeight="1">
      <c r="A26" s="14">
        <v>22</v>
      </c>
      <c r="B26" s="15" t="s">
        <v>85</v>
      </c>
      <c r="C26" s="16">
        <v>2021</v>
      </c>
      <c r="D26" s="17">
        <f>[1]Будогощь!C15</f>
        <v>239</v>
      </c>
      <c r="E26" s="17">
        <f>[1]Будогощь!D15</f>
        <v>70</v>
      </c>
      <c r="F26" s="17">
        <f>[1]Будогощь!E15</f>
        <v>0</v>
      </c>
      <c r="G26" s="17">
        <f>[1]Будогощь!F15</f>
        <v>0</v>
      </c>
      <c r="H26" s="17">
        <f>[1]Будогощь!G15</f>
        <v>0</v>
      </c>
      <c r="I26" s="17">
        <f>[1]Будогощь!H15</f>
        <v>0</v>
      </c>
      <c r="J26" s="17">
        <f>[1]Будогощь!I15</f>
        <v>0</v>
      </c>
      <c r="K26" s="17">
        <f>[1]Будогощь!J15</f>
        <v>0</v>
      </c>
      <c r="L26" s="17">
        <f>[1]Будогощь!K15</f>
        <v>0</v>
      </c>
      <c r="M26" s="17">
        <f>[1]Будогощь!L15</f>
        <v>0</v>
      </c>
      <c r="N26" s="11">
        <f t="shared" si="0"/>
        <v>309</v>
      </c>
      <c r="O26" s="17">
        <f>[1]Будогощь!M15</f>
        <v>0</v>
      </c>
      <c r="P26" s="17">
        <f>[1]Будогощь!N15</f>
        <v>0</v>
      </c>
      <c r="Q26" s="17">
        <f>[1]Будогощь!O15</f>
        <v>0</v>
      </c>
      <c r="R26" s="17">
        <f>[1]Будогощь!P15</f>
        <v>0</v>
      </c>
      <c r="S26" s="17">
        <f>[1]Будогощь!Q15</f>
        <v>0</v>
      </c>
      <c r="T26" s="17">
        <f>[1]Будогощь!R15</f>
        <v>0</v>
      </c>
      <c r="U26" s="17">
        <f>[1]Будогощь!S15</f>
        <v>0</v>
      </c>
      <c r="V26" s="17">
        <f>[1]Будогощь!T15</f>
        <v>0</v>
      </c>
      <c r="W26" s="11">
        <f t="shared" si="1"/>
        <v>0</v>
      </c>
      <c r="X26" s="17">
        <f>[1]Будогощь!U15</f>
        <v>0</v>
      </c>
      <c r="Y26" s="17">
        <f>[1]Будогощь!V15</f>
        <v>0</v>
      </c>
      <c r="Z26" s="17">
        <f>[1]Будогощь!W15</f>
        <v>0</v>
      </c>
      <c r="AA26" s="17">
        <f>[1]Будогощь!X15</f>
        <v>0</v>
      </c>
      <c r="AB26" s="11">
        <f t="shared" si="2"/>
        <v>0</v>
      </c>
      <c r="AC26" s="12">
        <f t="shared" si="3"/>
        <v>309</v>
      </c>
    </row>
    <row r="27" spans="1:29">
      <c r="A27" s="7">
        <v>23</v>
      </c>
      <c r="B27" s="8" t="s">
        <v>86</v>
      </c>
      <c r="C27" s="9">
        <v>2021</v>
      </c>
      <c r="D27" s="22">
        <f>[1]ВознесеньеДИ!C15</f>
        <v>120</v>
      </c>
      <c r="E27" s="22">
        <f>[1]ВознесеньеДИ!D15</f>
        <v>74</v>
      </c>
      <c r="F27" s="22">
        <f>[1]ВознесеньеДИ!E15</f>
        <v>0</v>
      </c>
      <c r="G27" s="22">
        <f>[1]ВознесеньеДИ!F15</f>
        <v>0</v>
      </c>
      <c r="H27" s="22">
        <f>[1]ВознесеньеДИ!G15</f>
        <v>0</v>
      </c>
      <c r="I27" s="22">
        <f>[1]ВознесеньеДИ!H15</f>
        <v>0</v>
      </c>
      <c r="J27" s="22">
        <f>[1]ВознесеньеДИ!I15</f>
        <v>0</v>
      </c>
      <c r="K27" s="22">
        <f>[1]ВознесеньеДИ!J15</f>
        <v>0</v>
      </c>
      <c r="L27" s="22">
        <f>[1]ВознесеньеДИ!K15</f>
        <v>0</v>
      </c>
      <c r="M27" s="22">
        <f>[1]ВознесеньеДИ!L15</f>
        <v>0</v>
      </c>
      <c r="N27" s="11">
        <f t="shared" si="0"/>
        <v>194</v>
      </c>
      <c r="O27" s="22">
        <f>[1]ВознесеньеДИ!M15</f>
        <v>0</v>
      </c>
      <c r="P27" s="22">
        <f>[1]ВознесеньеДИ!N15</f>
        <v>0</v>
      </c>
      <c r="Q27" s="22">
        <f>[1]ВознесеньеДИ!O15</f>
        <v>0</v>
      </c>
      <c r="R27" s="22">
        <f>[1]ВознесеньеДИ!P15</f>
        <v>0</v>
      </c>
      <c r="S27" s="22">
        <f>[1]ВознесеньеДИ!Q15</f>
        <v>0</v>
      </c>
      <c r="T27" s="22">
        <f>[1]ВознесеньеДИ!R15</f>
        <v>0</v>
      </c>
      <c r="U27" s="22">
        <f>[1]ВознесеньеДИ!S15</f>
        <v>0</v>
      </c>
      <c r="V27" s="22">
        <f>[1]ВознесеньеДИ!T15</f>
        <v>0</v>
      </c>
      <c r="W27" s="11">
        <f t="shared" si="1"/>
        <v>0</v>
      </c>
      <c r="X27" s="22">
        <f>[1]ВознесеньеДИ!U15</f>
        <v>0</v>
      </c>
      <c r="Y27" s="22">
        <f>[1]ВознесеньеДИ!V15</f>
        <v>0</v>
      </c>
      <c r="Z27" s="22">
        <f>[1]ВознесеньеДИ!W15</f>
        <v>0</v>
      </c>
      <c r="AA27" s="22">
        <f>[1]ВознесеньеДИ!X15</f>
        <v>0</v>
      </c>
      <c r="AB27" s="11">
        <f t="shared" si="2"/>
        <v>0</v>
      </c>
      <c r="AC27" s="12">
        <f t="shared" si="3"/>
        <v>194</v>
      </c>
    </row>
    <row r="28" spans="1:29">
      <c r="A28" s="14">
        <v>24</v>
      </c>
      <c r="B28" s="15" t="s">
        <v>87</v>
      </c>
      <c r="C28" s="16">
        <v>2021</v>
      </c>
      <c r="D28" s="17">
        <f>[1]ВолосовоПНИ!C15</f>
        <v>76</v>
      </c>
      <c r="E28" s="17">
        <f>[1]ВолосовоПНИ!D15</f>
        <v>77</v>
      </c>
      <c r="F28" s="17">
        <f>[1]ВолосовоПНИ!E15</f>
        <v>0</v>
      </c>
      <c r="G28" s="17">
        <f>[1]ВолосовоПНИ!F15</f>
        <v>0</v>
      </c>
      <c r="H28" s="17">
        <f>[1]ВолосовоПНИ!G15</f>
        <v>0</v>
      </c>
      <c r="I28" s="17">
        <f>[1]ВолосовоПНИ!H15</f>
        <v>0</v>
      </c>
      <c r="J28" s="17">
        <f>[1]ВолосовоПНИ!I15</f>
        <v>0</v>
      </c>
      <c r="K28" s="17">
        <f>[1]ВолосовоПНИ!J15</f>
        <v>0</v>
      </c>
      <c r="L28" s="17">
        <f>[1]ВолосовоПНИ!K15</f>
        <v>0</v>
      </c>
      <c r="M28" s="17">
        <f>[1]ВолосовоПНИ!L15</f>
        <v>0</v>
      </c>
      <c r="N28" s="11">
        <f t="shared" si="0"/>
        <v>153</v>
      </c>
      <c r="O28" s="17">
        <f>[1]ВолосовоПНИ!M15</f>
        <v>0</v>
      </c>
      <c r="P28" s="17">
        <f>[1]ВолосовоПНИ!N15</f>
        <v>0</v>
      </c>
      <c r="Q28" s="17">
        <f>[1]ВолосовоПНИ!O15</f>
        <v>0</v>
      </c>
      <c r="R28" s="17">
        <f>[1]ВолосовоПНИ!P15</f>
        <v>0</v>
      </c>
      <c r="S28" s="17">
        <f>[1]ВолосовоПНИ!Q15</f>
        <v>0</v>
      </c>
      <c r="T28" s="17">
        <f>[1]ВолосовоПНИ!R15</f>
        <v>0</v>
      </c>
      <c r="U28" s="17">
        <f>[1]ВолосовоПНИ!S15</f>
        <v>0</v>
      </c>
      <c r="V28" s="17">
        <f>[1]ВолосовоПНИ!T15</f>
        <v>0</v>
      </c>
      <c r="W28" s="11">
        <f t="shared" si="1"/>
        <v>0</v>
      </c>
      <c r="X28" s="17">
        <f>[1]ВолосовоПНИ!U15</f>
        <v>0</v>
      </c>
      <c r="Y28" s="17">
        <f>[1]ВолосовоПНИ!V15</f>
        <v>0</v>
      </c>
      <c r="Z28" s="17">
        <f>[1]ВолосовоПНИ!W15</f>
        <v>0</v>
      </c>
      <c r="AA28" s="17">
        <f>[1]ВолосовоПНИ!X15</f>
        <v>0</v>
      </c>
      <c r="AB28" s="11">
        <f t="shared" si="2"/>
        <v>0</v>
      </c>
      <c r="AC28" s="12">
        <f t="shared" si="3"/>
        <v>153</v>
      </c>
    </row>
    <row r="29" spans="1:29">
      <c r="A29" s="7">
        <v>25</v>
      </c>
      <c r="B29" s="8" t="s">
        <v>88</v>
      </c>
      <c r="C29" s="9">
        <v>2021</v>
      </c>
      <c r="D29" s="22">
        <f>[1]ВолховПНИ!C15</f>
        <v>191</v>
      </c>
      <c r="E29" s="22">
        <f>[1]ВолховПНИ!D15</f>
        <v>204</v>
      </c>
      <c r="F29" s="22">
        <f>[1]ВолховПНИ!E15</f>
        <v>0</v>
      </c>
      <c r="G29" s="22">
        <f>[1]ВолховПНИ!F15</f>
        <v>0</v>
      </c>
      <c r="H29" s="22">
        <f>[1]ВолховПНИ!G15</f>
        <v>0</v>
      </c>
      <c r="I29" s="22">
        <f>[1]ВолховПНИ!H15</f>
        <v>0</v>
      </c>
      <c r="J29" s="22">
        <f>[1]ВолховПНИ!I15</f>
        <v>0</v>
      </c>
      <c r="K29" s="22">
        <f>[1]ВолховПНИ!J15</f>
        <v>0</v>
      </c>
      <c r="L29" s="22">
        <f>[1]ВолховПНИ!K15</f>
        <v>0</v>
      </c>
      <c r="M29" s="22">
        <f>[1]ВолховПНИ!L15</f>
        <v>0</v>
      </c>
      <c r="N29" s="11">
        <f t="shared" si="0"/>
        <v>395</v>
      </c>
      <c r="O29" s="22">
        <f>[1]ВолховПНИ!M15</f>
        <v>0</v>
      </c>
      <c r="P29" s="22">
        <f>[1]ВолховПНИ!N15</f>
        <v>0</v>
      </c>
      <c r="Q29" s="22">
        <f>[1]ВолховПНИ!O15</f>
        <v>0</v>
      </c>
      <c r="R29" s="22">
        <f>[1]ВолховПНИ!P15</f>
        <v>0</v>
      </c>
      <c r="S29" s="22">
        <f>[1]ВолховПНИ!Q15</f>
        <v>0</v>
      </c>
      <c r="T29" s="22">
        <f>[1]ВолховПНИ!R15</f>
        <v>0</v>
      </c>
      <c r="U29" s="22">
        <f>[1]ВолховПНИ!S15</f>
        <v>0</v>
      </c>
      <c r="V29" s="22">
        <f>[1]ВолховПНИ!T15</f>
        <v>0</v>
      </c>
      <c r="W29" s="11">
        <f t="shared" si="1"/>
        <v>0</v>
      </c>
      <c r="X29" s="22">
        <f>[1]ВолховПНИ!U15</f>
        <v>0</v>
      </c>
      <c r="Y29" s="22">
        <f>[1]ВолховПНИ!V15</f>
        <v>0</v>
      </c>
      <c r="Z29" s="22">
        <f>[1]ВолховПНИ!W15</f>
        <v>0</v>
      </c>
      <c r="AA29" s="22">
        <f>[1]ВолховПНИ!X15</f>
        <v>0</v>
      </c>
      <c r="AB29" s="11">
        <f t="shared" si="2"/>
        <v>0</v>
      </c>
      <c r="AC29" s="12">
        <f t="shared" si="3"/>
        <v>395</v>
      </c>
    </row>
    <row r="30" spans="1:29">
      <c r="A30" s="14">
        <v>26</v>
      </c>
      <c r="B30" s="15" t="s">
        <v>89</v>
      </c>
      <c r="C30" s="16">
        <v>2021</v>
      </c>
      <c r="D30" s="17">
        <f>[1]ВсеволожскДИ!C15</f>
        <v>47</v>
      </c>
      <c r="E30" s="17">
        <f>[1]ВсеволожскДИ!D15</f>
        <v>30</v>
      </c>
      <c r="F30" s="17">
        <f>[1]ВсеволожскДИ!E15</f>
        <v>0</v>
      </c>
      <c r="G30" s="17">
        <f>[1]ВсеволожскДИ!F15</f>
        <v>0</v>
      </c>
      <c r="H30" s="17">
        <f>[1]ВсеволожскДИ!G15</f>
        <v>0</v>
      </c>
      <c r="I30" s="17">
        <f>[1]ВсеволожскДИ!H15</f>
        <v>0</v>
      </c>
      <c r="J30" s="17">
        <f>[1]ВсеволожскДИ!I15</f>
        <v>0</v>
      </c>
      <c r="K30" s="17">
        <f>[1]ВсеволожскДИ!J15</f>
        <v>0</v>
      </c>
      <c r="L30" s="17">
        <f>[1]ВсеволожскДИ!K15</f>
        <v>0</v>
      </c>
      <c r="M30" s="17">
        <f>[1]ВсеволожскДИ!L15</f>
        <v>0</v>
      </c>
      <c r="N30" s="11">
        <f t="shared" si="0"/>
        <v>77</v>
      </c>
      <c r="O30" s="17">
        <f>[1]ВсеволожскДИ!M15</f>
        <v>0</v>
      </c>
      <c r="P30" s="17">
        <f>[1]ВсеволожскДИ!N15</f>
        <v>0</v>
      </c>
      <c r="Q30" s="17">
        <f>[1]ВсеволожскДИ!O15</f>
        <v>0</v>
      </c>
      <c r="R30" s="17">
        <f>[1]ВсеволожскДИ!P15</f>
        <v>0</v>
      </c>
      <c r="S30" s="17">
        <f>[1]ВсеволожскДИ!Q15</f>
        <v>0</v>
      </c>
      <c r="T30" s="17">
        <f>[1]ВсеволожскДИ!R15</f>
        <v>0</v>
      </c>
      <c r="U30" s="17">
        <f>[1]ВсеволожскДИ!S15</f>
        <v>0</v>
      </c>
      <c r="V30" s="17">
        <f>[1]ВсеволожскДИ!T15</f>
        <v>0</v>
      </c>
      <c r="W30" s="11">
        <f t="shared" si="1"/>
        <v>0</v>
      </c>
      <c r="X30" s="17">
        <f>[1]ВсеволожскДИ!U15</f>
        <v>0</v>
      </c>
      <c r="Y30" s="17">
        <f>[1]ВсеволожскДИ!V15</f>
        <v>0</v>
      </c>
      <c r="Z30" s="17">
        <f>[1]ВсеволожскДИ!W15</f>
        <v>0</v>
      </c>
      <c r="AA30" s="17">
        <f>[1]ВсеволожскДИ!X15</f>
        <v>0</v>
      </c>
      <c r="AB30" s="11">
        <f t="shared" si="2"/>
        <v>0</v>
      </c>
      <c r="AC30" s="12">
        <f t="shared" si="3"/>
        <v>77</v>
      </c>
    </row>
    <row r="31" spans="1:29">
      <c r="A31" s="7">
        <v>27</v>
      </c>
      <c r="B31" s="23" t="s">
        <v>90</v>
      </c>
      <c r="C31" s="9">
        <v>2021</v>
      </c>
      <c r="D31" s="22">
        <f>[1]ГатчинаПНИ!C15</f>
        <v>261</v>
      </c>
      <c r="E31" s="22">
        <f>[1]ГатчинаПНИ!D15</f>
        <v>139</v>
      </c>
      <c r="F31" s="22">
        <f>[1]ГатчинаПНИ!E15</f>
        <v>0</v>
      </c>
      <c r="G31" s="22">
        <f>[1]ГатчинаПНИ!F15</f>
        <v>0</v>
      </c>
      <c r="H31" s="22">
        <f>[1]ГатчинаПНИ!G15</f>
        <v>0</v>
      </c>
      <c r="I31" s="22">
        <f>[1]ГатчинаПНИ!H15</f>
        <v>0</v>
      </c>
      <c r="J31" s="22">
        <f>[1]ГатчинаПНИ!I15</f>
        <v>0</v>
      </c>
      <c r="K31" s="22">
        <f>[1]ГатчинаПНИ!J15</f>
        <v>0</v>
      </c>
      <c r="L31" s="22">
        <f>[1]ГатчинаПНИ!K15</f>
        <v>0</v>
      </c>
      <c r="M31" s="22">
        <f>[1]ГатчинаПНИ!L15</f>
        <v>0</v>
      </c>
      <c r="N31" s="11">
        <f t="shared" si="0"/>
        <v>400</v>
      </c>
      <c r="O31" s="22">
        <f>[1]ГатчинаПНИ!M15</f>
        <v>0</v>
      </c>
      <c r="P31" s="22">
        <f>[1]ГатчинаПНИ!N15</f>
        <v>0</v>
      </c>
      <c r="Q31" s="22">
        <f>[1]ГатчинаПНИ!O15</f>
        <v>0</v>
      </c>
      <c r="R31" s="22">
        <f>[1]ГатчинаПНИ!P15</f>
        <v>0</v>
      </c>
      <c r="S31" s="22">
        <f>[1]ГатчинаПНИ!Q15</f>
        <v>0</v>
      </c>
      <c r="T31" s="22">
        <f>[1]ГатчинаПНИ!R15</f>
        <v>0</v>
      </c>
      <c r="U31" s="22">
        <f>[1]ГатчинаПНИ!S15</f>
        <v>0</v>
      </c>
      <c r="V31" s="22">
        <f>[1]ГатчинаПНИ!T15</f>
        <v>0</v>
      </c>
      <c r="W31" s="11">
        <f t="shared" si="1"/>
        <v>0</v>
      </c>
      <c r="X31" s="22">
        <f>[1]ГатчинаПНИ!U15</f>
        <v>0</v>
      </c>
      <c r="Y31" s="22">
        <f>[1]ГатчинаПНИ!V15</f>
        <v>0</v>
      </c>
      <c r="Z31" s="22">
        <f>[1]ГатчинаПНИ!W15</f>
        <v>0</v>
      </c>
      <c r="AA31" s="22">
        <f>[1]ГатчинаПНИ!X15</f>
        <v>0</v>
      </c>
      <c r="AB31" s="11">
        <f t="shared" si="2"/>
        <v>0</v>
      </c>
      <c r="AC31" s="12">
        <f t="shared" si="3"/>
        <v>400</v>
      </c>
    </row>
    <row r="32" spans="1:29">
      <c r="A32" s="14">
        <v>28</v>
      </c>
      <c r="B32" s="15" t="s">
        <v>91</v>
      </c>
      <c r="C32" s="16">
        <v>2021</v>
      </c>
      <c r="D32" s="17">
        <f>[1]ГЦ!C15</f>
        <v>0</v>
      </c>
      <c r="E32" s="17">
        <f>[1]ГЦ!D15</f>
        <v>0</v>
      </c>
      <c r="F32" s="17">
        <f>[1]ГЦ!E15</f>
        <v>0</v>
      </c>
      <c r="G32" s="17">
        <f>[1]ГЦ!F15</f>
        <v>0</v>
      </c>
      <c r="H32" s="17">
        <f>[1]ГЦ!G15</f>
        <v>0</v>
      </c>
      <c r="I32" s="17">
        <f>[1]ГЦ!H15</f>
        <v>0</v>
      </c>
      <c r="J32" s="17">
        <f>[1]ГЦ!I15</f>
        <v>44</v>
      </c>
      <c r="K32" s="17">
        <f>[1]ГЦ!J15</f>
        <v>0</v>
      </c>
      <c r="L32" s="17">
        <f>[1]ГЦ!K15</f>
        <v>0</v>
      </c>
      <c r="M32" s="17">
        <f>[1]ГЦ!L15</f>
        <v>0</v>
      </c>
      <c r="N32" s="11">
        <f t="shared" si="0"/>
        <v>44</v>
      </c>
      <c r="O32" s="17">
        <f>[1]ГЦ!M15</f>
        <v>0</v>
      </c>
      <c r="P32" s="17">
        <f>[1]ГЦ!N15</f>
        <v>0</v>
      </c>
      <c r="Q32" s="17">
        <f>[1]ГЦ!O15</f>
        <v>0</v>
      </c>
      <c r="R32" s="17">
        <f>[1]ГЦ!P15</f>
        <v>0</v>
      </c>
      <c r="S32" s="17">
        <f>[1]ГЦ!Q15</f>
        <v>0</v>
      </c>
      <c r="T32" s="17">
        <f>[1]ГЦ!R15</f>
        <v>0</v>
      </c>
      <c r="U32" s="17">
        <f>[1]ГЦ!S15</f>
        <v>0</v>
      </c>
      <c r="V32" s="17">
        <f>[1]ГЦ!T15</f>
        <v>0</v>
      </c>
      <c r="W32" s="11">
        <f t="shared" si="1"/>
        <v>0</v>
      </c>
      <c r="X32" s="17">
        <f>[1]ГЦ!U15</f>
        <v>0</v>
      </c>
      <c r="Y32" s="17">
        <f>[1]ГЦ!V15</f>
        <v>0</v>
      </c>
      <c r="Z32" s="17">
        <f>[1]ГЦ!W15</f>
        <v>0</v>
      </c>
      <c r="AA32" s="17">
        <f>[1]ГЦ!X15</f>
        <v>0</v>
      </c>
      <c r="AB32" s="11">
        <f t="shared" si="2"/>
        <v>0</v>
      </c>
      <c r="AC32" s="12">
        <f t="shared" si="3"/>
        <v>44</v>
      </c>
    </row>
    <row r="33" spans="1:29">
      <c r="A33" s="7">
        <v>29</v>
      </c>
      <c r="B33" s="8" t="s">
        <v>92</v>
      </c>
      <c r="C33" s="9">
        <v>2021</v>
      </c>
      <c r="D33" s="10">
        <f>[1]КаменногорскДИ!C15</f>
        <v>34</v>
      </c>
      <c r="E33" s="22">
        <f>[1]КаменногорскДИ!D15</f>
        <v>0</v>
      </c>
      <c r="F33" s="22">
        <f>[1]КаменногорскДИ!E15</f>
        <v>0</v>
      </c>
      <c r="G33" s="22">
        <f>[1]КаменногорскДИ!F15</f>
        <v>0</v>
      </c>
      <c r="H33" s="22">
        <f>[1]КаменногорскДИ!G15</f>
        <v>0</v>
      </c>
      <c r="I33" s="22">
        <f>[1]КаменногорскДИ!H15</f>
        <v>0</v>
      </c>
      <c r="J33" s="22">
        <f>[1]КаменногорскДИ!I15</f>
        <v>0</v>
      </c>
      <c r="K33" s="22">
        <f>[1]КаменногорскДИ!J15</f>
        <v>0</v>
      </c>
      <c r="L33" s="22">
        <f>[1]КаменногорскДИ!K15</f>
        <v>0</v>
      </c>
      <c r="M33" s="22">
        <f>[1]КаменногорскДИ!L15</f>
        <v>0</v>
      </c>
      <c r="N33" s="11">
        <f t="shared" si="0"/>
        <v>34</v>
      </c>
      <c r="O33" s="22">
        <f>[1]КаменногорскДИ!M15</f>
        <v>0</v>
      </c>
      <c r="P33" s="22">
        <f>[1]КаменногорскДИ!N15</f>
        <v>0</v>
      </c>
      <c r="Q33" s="22">
        <f>[1]КаменногорскДИ!O15</f>
        <v>0</v>
      </c>
      <c r="R33" s="22">
        <f>[1]КаменногорскДИ!P15</f>
        <v>0</v>
      </c>
      <c r="S33" s="22">
        <f>[1]КаменногорскДИ!Q15</f>
        <v>0</v>
      </c>
      <c r="T33" s="22">
        <f>[1]КаменногорскДИ!R15</f>
        <v>0</v>
      </c>
      <c r="U33" s="22">
        <f>[1]КаменногорскДИ!S15</f>
        <v>0</v>
      </c>
      <c r="V33" s="22">
        <f>[1]КаменногорскДИ!T15</f>
        <v>0</v>
      </c>
      <c r="W33" s="11">
        <f t="shared" si="1"/>
        <v>0</v>
      </c>
      <c r="X33" s="22">
        <f>[1]КаменногорскДИ!U15</f>
        <v>0</v>
      </c>
      <c r="Y33" s="22">
        <f>[1]КаменногорскДИ!V15</f>
        <v>0</v>
      </c>
      <c r="Z33" s="22">
        <f>[1]КаменногорскДИ!W15</f>
        <v>0</v>
      </c>
      <c r="AA33" s="22">
        <f>[1]КаменногорскДИ!X15</f>
        <v>0</v>
      </c>
      <c r="AB33" s="11">
        <f t="shared" si="2"/>
        <v>0</v>
      </c>
      <c r="AC33" s="12">
        <f t="shared" si="3"/>
        <v>34</v>
      </c>
    </row>
    <row r="34" spans="1:29">
      <c r="A34" s="14">
        <v>30</v>
      </c>
      <c r="B34" s="15" t="s">
        <v>93</v>
      </c>
      <c r="C34" s="16">
        <v>2021</v>
      </c>
      <c r="D34" s="17">
        <f>[1]КингисеппДИ!C15</f>
        <v>0</v>
      </c>
      <c r="E34" s="17">
        <f>[1]КингисеппДИ!D15</f>
        <v>0</v>
      </c>
      <c r="F34" s="17">
        <f>[1]КингисеппДИ!E15</f>
        <v>38</v>
      </c>
      <c r="G34" s="17">
        <f>[1]КингисеппДИ!F15</f>
        <v>0</v>
      </c>
      <c r="H34" s="17">
        <f>[1]КингисеппДИ!G15</f>
        <v>0</v>
      </c>
      <c r="I34" s="17">
        <f>[1]КингисеппДИ!H15</f>
        <v>0</v>
      </c>
      <c r="J34" s="17">
        <f>[1]КингисеппДИ!I15</f>
        <v>0</v>
      </c>
      <c r="K34" s="17">
        <f>[1]КингисеппДИ!J15</f>
        <v>0</v>
      </c>
      <c r="L34" s="17">
        <f>[1]КингисеппДИ!K15</f>
        <v>0</v>
      </c>
      <c r="M34" s="17">
        <f>[1]КингисеппДИ!L15</f>
        <v>0</v>
      </c>
      <c r="N34" s="11">
        <f t="shared" si="0"/>
        <v>38</v>
      </c>
      <c r="O34" s="17">
        <f>[1]КингисеппДИ!M15</f>
        <v>0</v>
      </c>
      <c r="P34" s="17">
        <f>[1]КингисеппДИ!N15</f>
        <v>0</v>
      </c>
      <c r="Q34" s="17">
        <f>[1]КингисеппДИ!O15</f>
        <v>0</v>
      </c>
      <c r="R34" s="17">
        <f>[1]КингисеппДИ!P15</f>
        <v>0</v>
      </c>
      <c r="S34" s="17">
        <f>[1]КингисеппДИ!Q15</f>
        <v>0</v>
      </c>
      <c r="T34" s="17">
        <f>[1]КингисеппДИ!R15</f>
        <v>0</v>
      </c>
      <c r="U34" s="17">
        <f>[1]КингисеппДИ!S15</f>
        <v>0</v>
      </c>
      <c r="V34" s="17">
        <f>[1]КингисеппДИ!T15</f>
        <v>0</v>
      </c>
      <c r="W34" s="11">
        <f t="shared" si="1"/>
        <v>0</v>
      </c>
      <c r="X34" s="17">
        <f>[1]КингисеппДИ!U15</f>
        <v>0</v>
      </c>
      <c r="Y34" s="17">
        <f>[1]КингисеппДИ!V15</f>
        <v>0</v>
      </c>
      <c r="Z34" s="17">
        <f>[1]КингисеппДИ!W15</f>
        <v>0</v>
      </c>
      <c r="AA34" s="17">
        <f>[1]КингисеппДИ!X15</f>
        <v>0</v>
      </c>
      <c r="AB34" s="11">
        <f t="shared" si="2"/>
        <v>0</v>
      </c>
      <c r="AC34" s="12">
        <f t="shared" si="3"/>
        <v>38</v>
      </c>
    </row>
    <row r="35" spans="1:29">
      <c r="A35" s="7">
        <v>31</v>
      </c>
      <c r="B35" s="8" t="s">
        <v>94</v>
      </c>
      <c r="C35" s="9">
        <v>2021</v>
      </c>
      <c r="D35" s="22">
        <f>[1]КингПНИ!C15</f>
        <v>44</v>
      </c>
      <c r="E35" s="22">
        <f>[1]КингПНИ!D15</f>
        <v>146</v>
      </c>
      <c r="F35" s="22">
        <f>[1]КингПНИ!E15</f>
        <v>0</v>
      </c>
      <c r="G35" s="22">
        <f>[1]КингПНИ!F15</f>
        <v>0</v>
      </c>
      <c r="H35" s="22">
        <f>[1]КингПНИ!G15</f>
        <v>0</v>
      </c>
      <c r="I35" s="22">
        <f>[1]КингПНИ!H15</f>
        <v>0</v>
      </c>
      <c r="J35" s="22">
        <f>[1]КингПНИ!I15</f>
        <v>0</v>
      </c>
      <c r="K35" s="22">
        <f>[1]КингПНИ!J15</f>
        <v>0</v>
      </c>
      <c r="L35" s="22">
        <f>[1]КингПНИ!K15</f>
        <v>0</v>
      </c>
      <c r="M35" s="22">
        <f>[1]КингПНИ!L15</f>
        <v>0</v>
      </c>
      <c r="N35" s="11">
        <f t="shared" si="0"/>
        <v>190</v>
      </c>
      <c r="O35" s="22">
        <f>[1]КингПНИ!M15</f>
        <v>0</v>
      </c>
      <c r="P35" s="22">
        <f>[1]КингПНИ!N15</f>
        <v>0</v>
      </c>
      <c r="Q35" s="22">
        <f>[1]КингПНИ!O15</f>
        <v>0</v>
      </c>
      <c r="R35" s="22">
        <f>[1]КингПНИ!P15</f>
        <v>0</v>
      </c>
      <c r="S35" s="22">
        <f>[1]КингПНИ!Q15</f>
        <v>0</v>
      </c>
      <c r="T35" s="22">
        <f>[1]КингПНИ!R15</f>
        <v>0</v>
      </c>
      <c r="U35" s="22">
        <f>[1]КингПНИ!S15</f>
        <v>0</v>
      </c>
      <c r="V35" s="22">
        <f>[1]КингПНИ!T15</f>
        <v>0</v>
      </c>
      <c r="W35" s="11">
        <f t="shared" si="1"/>
        <v>0</v>
      </c>
      <c r="X35" s="22">
        <f>[1]КингПНИ!U15</f>
        <v>0</v>
      </c>
      <c r="Y35" s="22">
        <f>[1]КингПНИ!V15</f>
        <v>0</v>
      </c>
      <c r="Z35" s="22">
        <f>[1]КингПНИ!W15</f>
        <v>0</v>
      </c>
      <c r="AA35" s="22">
        <f>[1]КингПНИ!X15</f>
        <v>0</v>
      </c>
      <c r="AB35" s="11">
        <f t="shared" si="2"/>
        <v>0</v>
      </c>
      <c r="AC35" s="12">
        <f t="shared" si="3"/>
        <v>190</v>
      </c>
    </row>
    <row r="36" spans="1:29">
      <c r="A36" s="14">
        <v>32</v>
      </c>
      <c r="B36" s="15" t="s">
        <v>95</v>
      </c>
      <c r="C36" s="16">
        <v>2021</v>
      </c>
      <c r="D36" s="17">
        <f>[1]КировскПНИ!C15</f>
        <v>210</v>
      </c>
      <c r="E36" s="17">
        <f>[1]КировскПНИ!D15</f>
        <v>95</v>
      </c>
      <c r="F36" s="17">
        <f>[1]КировскПНИ!E15</f>
        <v>0</v>
      </c>
      <c r="G36" s="17">
        <f>[1]КировскПНИ!F15</f>
        <v>0</v>
      </c>
      <c r="H36" s="17">
        <f>[1]КировскПНИ!G15</f>
        <v>0</v>
      </c>
      <c r="I36" s="17">
        <f>[1]КировскПНИ!H15</f>
        <v>0</v>
      </c>
      <c r="J36" s="17">
        <f>[1]КировскПНИ!I15</f>
        <v>0</v>
      </c>
      <c r="K36" s="17">
        <f>[1]КировскПНИ!J15</f>
        <v>0</v>
      </c>
      <c r="L36" s="17">
        <f>[1]КировскПНИ!K15</f>
        <v>0</v>
      </c>
      <c r="M36" s="17">
        <f>[1]КировскПНИ!L15</f>
        <v>0</v>
      </c>
      <c r="N36" s="11">
        <f t="shared" si="0"/>
        <v>305</v>
      </c>
      <c r="O36" s="17">
        <f>[1]КировскПНИ!M15</f>
        <v>0</v>
      </c>
      <c r="P36" s="17">
        <f>[1]КировскПНИ!N15</f>
        <v>0</v>
      </c>
      <c r="Q36" s="17">
        <f>[1]КировскПНИ!O15</f>
        <v>0</v>
      </c>
      <c r="R36" s="17">
        <f>[1]КировскПНИ!P15</f>
        <v>0</v>
      </c>
      <c r="S36" s="17">
        <f>[1]КировскПНИ!Q15</f>
        <v>0</v>
      </c>
      <c r="T36" s="17">
        <f>[1]КировскПНИ!R15</f>
        <v>0</v>
      </c>
      <c r="U36" s="17">
        <f>[1]КировскПНИ!S15</f>
        <v>0</v>
      </c>
      <c r="V36" s="17">
        <f>[1]КировскПНИ!T15</f>
        <v>0</v>
      </c>
      <c r="W36" s="11">
        <f t="shared" si="1"/>
        <v>0</v>
      </c>
      <c r="X36" s="17">
        <f>[1]КировскПНИ!U15</f>
        <v>0</v>
      </c>
      <c r="Y36" s="17">
        <f>[1]КировскПНИ!V15</f>
        <v>0</v>
      </c>
      <c r="Z36" s="17">
        <f>[1]КировскПНИ!W15</f>
        <v>0</v>
      </c>
      <c r="AA36" s="17">
        <f>[1]КировскПНИ!X15</f>
        <v>0</v>
      </c>
      <c r="AB36" s="11">
        <f t="shared" si="2"/>
        <v>0</v>
      </c>
      <c r="AC36" s="12">
        <f t="shared" si="3"/>
        <v>305</v>
      </c>
    </row>
    <row r="37" spans="1:29">
      <c r="A37" s="7">
        <v>33</v>
      </c>
      <c r="B37" s="8" t="s">
        <v>96</v>
      </c>
      <c r="C37" s="9">
        <v>2021</v>
      </c>
      <c r="D37" s="22">
        <f>[1]ЛодейкаДИ!C15</f>
        <v>162</v>
      </c>
      <c r="E37" s="22">
        <f>[1]ЛодейкаДИ!D15</f>
        <v>80</v>
      </c>
      <c r="F37" s="22">
        <f>[1]ЛодейкаДИ!E15</f>
        <v>105</v>
      </c>
      <c r="G37" s="22">
        <f>[1]ЛодейкаДИ!F15</f>
        <v>0</v>
      </c>
      <c r="H37" s="22">
        <f>[1]ЛодейкаДИ!G15</f>
        <v>0</v>
      </c>
      <c r="I37" s="22">
        <f>[1]ЛодейкаДИ!H15</f>
        <v>0</v>
      </c>
      <c r="J37" s="10">
        <f>[1]ЛодейкаДИ!I15</f>
        <v>8</v>
      </c>
      <c r="K37" s="22">
        <f>[1]ЛодейкаДИ!J15</f>
        <v>0</v>
      </c>
      <c r="L37" s="22">
        <f>[1]ЛодейкаДИ!K15</f>
        <v>0</v>
      </c>
      <c r="M37" s="22">
        <f>[1]ЛодейкаДИ!L15</f>
        <v>0</v>
      </c>
      <c r="N37" s="11">
        <f t="shared" si="0"/>
        <v>355</v>
      </c>
      <c r="O37" s="22">
        <f>[1]ЛодейкаДИ!M15</f>
        <v>0</v>
      </c>
      <c r="P37" s="22">
        <f>[1]ЛодейкаДИ!N15</f>
        <v>0</v>
      </c>
      <c r="Q37" s="22">
        <f>[1]ЛодейкаДИ!O15</f>
        <v>0</v>
      </c>
      <c r="R37" s="22">
        <f>[1]ЛодейкаДИ!P15</f>
        <v>0</v>
      </c>
      <c r="S37" s="22">
        <f>[1]ЛодейкаДИ!Q15</f>
        <v>0</v>
      </c>
      <c r="T37" s="22">
        <f>[1]ЛодейкаДИ!R15</f>
        <v>0</v>
      </c>
      <c r="U37" s="22">
        <f>[1]ЛодейкаДИ!S15</f>
        <v>0</v>
      </c>
      <c r="V37" s="22">
        <f>[1]ЛодейкаДИ!T15</f>
        <v>0</v>
      </c>
      <c r="W37" s="11">
        <f t="shared" si="1"/>
        <v>0</v>
      </c>
      <c r="X37" s="22">
        <f>[1]ЛодейкаДИ!U15</f>
        <v>0</v>
      </c>
      <c r="Y37" s="22">
        <f>[1]ЛодейкаДИ!V15</f>
        <v>0</v>
      </c>
      <c r="Z37" s="22">
        <f>[1]ЛодейкаДИ!W15</f>
        <v>0</v>
      </c>
      <c r="AA37" s="22">
        <f>[1]ЛодейкаДИ!X15</f>
        <v>0</v>
      </c>
      <c r="AB37" s="11">
        <f t="shared" si="2"/>
        <v>0</v>
      </c>
      <c r="AC37" s="12">
        <f t="shared" si="3"/>
        <v>355</v>
      </c>
    </row>
    <row r="38" spans="1:29">
      <c r="A38" s="14">
        <v>34</v>
      </c>
      <c r="B38" s="15" t="s">
        <v>97</v>
      </c>
      <c r="C38" s="16">
        <v>2021</v>
      </c>
      <c r="D38" s="17">
        <f>[1]ЛугаПНИ!C15</f>
        <v>170</v>
      </c>
      <c r="E38" s="17">
        <f>[1]ЛугаПНИ!D15</f>
        <v>102</v>
      </c>
      <c r="F38" s="17">
        <f>[1]ЛугаПНИ!E15</f>
        <v>0</v>
      </c>
      <c r="G38" s="17">
        <f>[1]ЛугаПНИ!F15</f>
        <v>0</v>
      </c>
      <c r="H38" s="17">
        <f>[1]ЛугаПНИ!G15</f>
        <v>0</v>
      </c>
      <c r="I38" s="17">
        <f>[1]ЛугаПНИ!H15</f>
        <v>0</v>
      </c>
      <c r="J38" s="17">
        <f>[1]ЛугаПНИ!I15</f>
        <v>0</v>
      </c>
      <c r="K38" s="17">
        <f>[1]ЛугаПНИ!J15</f>
        <v>0</v>
      </c>
      <c r="L38" s="17">
        <f>[1]ЛугаПНИ!K15</f>
        <v>0</v>
      </c>
      <c r="M38" s="17">
        <f>[1]ЛугаПНИ!L15</f>
        <v>0</v>
      </c>
      <c r="N38" s="11">
        <f t="shared" si="0"/>
        <v>272</v>
      </c>
      <c r="O38" s="17">
        <f>[1]ЛугаПНИ!M15</f>
        <v>0</v>
      </c>
      <c r="P38" s="17">
        <f>[1]ЛугаПНИ!N15</f>
        <v>0</v>
      </c>
      <c r="Q38" s="17">
        <f>[1]ЛугаПНИ!O15</f>
        <v>0</v>
      </c>
      <c r="R38" s="17">
        <f>[1]ЛугаПНИ!P15</f>
        <v>0</v>
      </c>
      <c r="S38" s="17">
        <f>[1]ЛугаПНИ!Q15</f>
        <v>0</v>
      </c>
      <c r="T38" s="17">
        <f>[1]ЛугаПНИ!R15</f>
        <v>0</v>
      </c>
      <c r="U38" s="17">
        <f>[1]ЛугаПНИ!S15</f>
        <v>0</v>
      </c>
      <c r="V38" s="17">
        <f>[1]ЛугаПНИ!T15</f>
        <v>0</v>
      </c>
      <c r="W38" s="11">
        <f t="shared" si="1"/>
        <v>0</v>
      </c>
      <c r="X38" s="17">
        <f>[1]ЛугаПНИ!U15</f>
        <v>0</v>
      </c>
      <c r="Y38" s="17">
        <f>[1]ЛугаПНИ!V15</f>
        <v>0</v>
      </c>
      <c r="Z38" s="17">
        <f>[1]ЛугаПНИ!W15</f>
        <v>0</v>
      </c>
      <c r="AA38" s="17">
        <f>[1]ЛугаПНИ!X15</f>
        <v>0</v>
      </c>
      <c r="AB38" s="11">
        <f t="shared" si="2"/>
        <v>0</v>
      </c>
      <c r="AC38" s="12">
        <f t="shared" si="3"/>
        <v>272</v>
      </c>
    </row>
    <row r="39" spans="1:29">
      <c r="A39" s="7">
        <v>35</v>
      </c>
      <c r="B39" s="8" t="s">
        <v>98</v>
      </c>
      <c r="C39" s="9">
        <v>2021</v>
      </c>
      <c r="D39" s="22">
        <f>[1]ЛО_МРЦ!C15</f>
        <v>0</v>
      </c>
      <c r="E39" s="22">
        <f>[1]ЛО_МРЦ!D15</f>
        <v>0</v>
      </c>
      <c r="F39" s="22">
        <f>[1]ЛО_МРЦ!E15</f>
        <v>0</v>
      </c>
      <c r="G39" s="22">
        <f>[1]ЛО_МРЦ!F15</f>
        <v>15</v>
      </c>
      <c r="H39" s="22">
        <f>[1]ЛО_МРЦ!G15</f>
        <v>115</v>
      </c>
      <c r="I39" s="22">
        <f>[1]ЛО_МРЦ!H15</f>
        <v>26</v>
      </c>
      <c r="J39" s="22">
        <f>[1]ЛО_МРЦ!I15</f>
        <v>0</v>
      </c>
      <c r="K39" s="22">
        <f>[1]ЛО_МРЦ!J15</f>
        <v>0</v>
      </c>
      <c r="L39" s="22">
        <f>[1]ЛО_МРЦ!K15</f>
        <v>0</v>
      </c>
      <c r="M39" s="22">
        <f>[1]ЛО_МРЦ!L15</f>
        <v>8</v>
      </c>
      <c r="N39" s="11">
        <f t="shared" si="0"/>
        <v>164</v>
      </c>
      <c r="O39" s="22">
        <f>[1]ЛО_МРЦ!M15</f>
        <v>0</v>
      </c>
      <c r="P39" s="22">
        <f>[1]ЛО_МРЦ!N15</f>
        <v>0</v>
      </c>
      <c r="Q39" s="10">
        <f>[1]ЛО_МРЦ!O15</f>
        <v>9</v>
      </c>
      <c r="R39" s="10">
        <f>[1]ЛО_МРЦ!P15</f>
        <v>8</v>
      </c>
      <c r="S39" s="22">
        <f>[1]ЛО_МРЦ!Q15</f>
        <v>0</v>
      </c>
      <c r="T39" s="22">
        <f>[1]ЛО_МРЦ!R15</f>
        <v>0</v>
      </c>
      <c r="U39" s="22">
        <f>[1]ЛО_МРЦ!S15</f>
        <v>0</v>
      </c>
      <c r="V39" s="10">
        <f>[1]ЛО_МРЦ!T15</f>
        <v>15</v>
      </c>
      <c r="W39" s="11">
        <f t="shared" si="1"/>
        <v>32</v>
      </c>
      <c r="X39" s="22">
        <f>[1]ЛО_МРЦ!U15</f>
        <v>0</v>
      </c>
      <c r="Y39" s="22">
        <f>[1]ЛО_МРЦ!V15</f>
        <v>2</v>
      </c>
      <c r="Z39" s="22">
        <f>[1]ЛО_МРЦ!W15</f>
        <v>0</v>
      </c>
      <c r="AA39" s="22">
        <f>[1]ЛО_МРЦ!X15</f>
        <v>0</v>
      </c>
      <c r="AB39" s="11">
        <f t="shared" si="2"/>
        <v>2</v>
      </c>
      <c r="AC39" s="12">
        <f t="shared" si="3"/>
        <v>198</v>
      </c>
    </row>
    <row r="40" spans="1:29">
      <c r="A40" s="14">
        <v>36</v>
      </c>
      <c r="B40" s="15" t="s">
        <v>99</v>
      </c>
      <c r="C40" s="16">
        <v>2021</v>
      </c>
      <c r="D40" s="17">
        <f>[1]СланцыДИ!C15</f>
        <v>89</v>
      </c>
      <c r="E40" s="17">
        <f>[1]СланцыДИ!D15</f>
        <v>63</v>
      </c>
      <c r="F40" s="17">
        <f>[1]СланцыДИ!E15</f>
        <v>0</v>
      </c>
      <c r="G40" s="17">
        <f>[1]СланцыДИ!F15</f>
        <v>0</v>
      </c>
      <c r="H40" s="17">
        <f>[1]СланцыДИ!G15</f>
        <v>0</v>
      </c>
      <c r="I40" s="17">
        <f>[1]СланцыДИ!H15</f>
        <v>0</v>
      </c>
      <c r="J40" s="17">
        <f>[1]СланцыДИ!I15</f>
        <v>0</v>
      </c>
      <c r="K40" s="17">
        <f>[1]СланцыДИ!J15</f>
        <v>0</v>
      </c>
      <c r="L40" s="17">
        <f>[1]СланцыДИ!K15</f>
        <v>0</v>
      </c>
      <c r="M40" s="17">
        <f>[1]СланцыДИ!L15</f>
        <v>0</v>
      </c>
      <c r="N40" s="11">
        <f t="shared" si="0"/>
        <v>152</v>
      </c>
      <c r="O40" s="17">
        <f>[1]СланцыДИ!M15</f>
        <v>0</v>
      </c>
      <c r="P40" s="17">
        <f>[1]СланцыДИ!N15</f>
        <v>0</v>
      </c>
      <c r="Q40" s="17">
        <f>[1]СланцыДИ!O15</f>
        <v>0</v>
      </c>
      <c r="R40" s="17">
        <f>[1]СланцыДИ!P15</f>
        <v>0</v>
      </c>
      <c r="S40" s="17">
        <f>[1]СланцыДИ!Q15</f>
        <v>0</v>
      </c>
      <c r="T40" s="17">
        <f>[1]СланцыДИ!R15</f>
        <v>0</v>
      </c>
      <c r="U40" s="17">
        <f>[1]СланцыДИ!S15</f>
        <v>0</v>
      </c>
      <c r="V40" s="17">
        <f>[1]СланцыДИ!T15</f>
        <v>0</v>
      </c>
      <c r="W40" s="11">
        <f t="shared" si="1"/>
        <v>0</v>
      </c>
      <c r="X40" s="17">
        <f>[1]СланцыДИ!U15</f>
        <v>0</v>
      </c>
      <c r="Y40" s="17">
        <f>[1]СланцыДИ!V15</f>
        <v>0</v>
      </c>
      <c r="Z40" s="17">
        <f>[1]СланцыДИ!W15</f>
        <v>0</v>
      </c>
      <c r="AA40" s="17">
        <f>[1]СланцыДИ!X15</f>
        <v>0</v>
      </c>
      <c r="AB40" s="11">
        <f t="shared" si="2"/>
        <v>0</v>
      </c>
      <c r="AC40" s="12">
        <f t="shared" si="3"/>
        <v>152</v>
      </c>
    </row>
    <row r="41" spans="1:29">
      <c r="A41" s="7">
        <v>37</v>
      </c>
      <c r="B41" s="8" t="s">
        <v>100</v>
      </c>
      <c r="C41" s="9">
        <v>2021</v>
      </c>
      <c r="D41" s="22">
        <f>[1]СясьстройскийПНИ!C15</f>
        <v>388</v>
      </c>
      <c r="E41" s="22">
        <f>[1]СясьстройскийПНИ!D15</f>
        <v>124</v>
      </c>
      <c r="F41" s="22">
        <f>[1]СясьстройскийПНИ!E15</f>
        <v>0</v>
      </c>
      <c r="G41" s="22">
        <f>[1]СясьстройскийПНИ!F15</f>
        <v>0</v>
      </c>
      <c r="H41" s="22">
        <f>[1]СясьстройскийПНИ!G15</f>
        <v>0</v>
      </c>
      <c r="I41" s="22">
        <f>[1]СясьстройскийПНИ!H15</f>
        <v>0</v>
      </c>
      <c r="J41" s="22">
        <f>[1]СясьстройскийПНИ!I15</f>
        <v>0</v>
      </c>
      <c r="K41" s="22">
        <f>[1]СясьстройскийПНИ!J15</f>
        <v>0</v>
      </c>
      <c r="L41" s="22">
        <f>[1]СясьстройскийПНИ!K15</f>
        <v>0</v>
      </c>
      <c r="M41" s="22">
        <f>[1]СясьстройскийПНИ!L15</f>
        <v>0</v>
      </c>
      <c r="N41" s="11">
        <f t="shared" si="0"/>
        <v>512</v>
      </c>
      <c r="O41" s="22">
        <f>[1]СясьстройскийПНИ!M15</f>
        <v>0</v>
      </c>
      <c r="P41" s="22">
        <f>[1]СясьстройскийПНИ!N15</f>
        <v>0</v>
      </c>
      <c r="Q41" s="22">
        <f>[1]СясьстройскийПНИ!O15</f>
        <v>0</v>
      </c>
      <c r="R41" s="22">
        <f>[1]СясьстройскийПНИ!P15</f>
        <v>0</v>
      </c>
      <c r="S41" s="22">
        <f>[1]СясьстройскийПНИ!Q15</f>
        <v>0</v>
      </c>
      <c r="T41" s="22">
        <f>[1]СясьстройскийПНИ!R15</f>
        <v>0</v>
      </c>
      <c r="U41" s="22">
        <f>[1]СясьстройскийПНИ!S15</f>
        <v>0</v>
      </c>
      <c r="V41" s="22">
        <f>[1]СясьстройскийПНИ!T15</f>
        <v>0</v>
      </c>
      <c r="W41" s="11">
        <f t="shared" si="1"/>
        <v>0</v>
      </c>
      <c r="X41" s="22">
        <f>[1]СясьстройскийПНИ!U15</f>
        <v>0</v>
      </c>
      <c r="Y41" s="22">
        <f>[1]СясьстройскийПНИ!V15</f>
        <v>0</v>
      </c>
      <c r="Z41" s="22">
        <f>[1]СясьстройскийПНИ!W15</f>
        <v>0</v>
      </c>
      <c r="AA41" s="22">
        <f>[1]СясьстройскийПНИ!X15</f>
        <v>0</v>
      </c>
      <c r="AB41" s="11">
        <f t="shared" si="2"/>
        <v>0</v>
      </c>
      <c r="AC41" s="12">
        <f t="shared" si="3"/>
        <v>512</v>
      </c>
    </row>
    <row r="42" spans="1:29">
      <c r="A42" s="14">
        <v>38</v>
      </c>
      <c r="B42" s="15" t="s">
        <v>101</v>
      </c>
      <c r="C42" s="16">
        <v>2021</v>
      </c>
      <c r="D42" s="17">
        <f>[1]ТихвинДИ!C15</f>
        <v>38</v>
      </c>
      <c r="E42" s="17">
        <f>[1]ТихвинДИ!D15</f>
        <v>0</v>
      </c>
      <c r="F42" s="17">
        <f>[1]ТихвинДИ!E15</f>
        <v>25</v>
      </c>
      <c r="G42" s="17">
        <f>[1]ТихвинДИ!F15</f>
        <v>0</v>
      </c>
      <c r="H42" s="17">
        <f>[1]ТихвинДИ!G15</f>
        <v>0</v>
      </c>
      <c r="I42" s="17">
        <f>[1]ТихвинДИ!H15</f>
        <v>0</v>
      </c>
      <c r="J42" s="17">
        <f>[1]ТихвинДИ!I15</f>
        <v>0</v>
      </c>
      <c r="K42" s="17">
        <f>[1]ТихвинДИ!J15</f>
        <v>0</v>
      </c>
      <c r="L42" s="17">
        <f>[1]ТихвинДИ!K15</f>
        <v>0</v>
      </c>
      <c r="M42" s="17">
        <f>[1]ТихвинДИ!L15</f>
        <v>0</v>
      </c>
      <c r="N42" s="11">
        <f t="shared" si="0"/>
        <v>63</v>
      </c>
      <c r="O42" s="17">
        <f>[1]ТихвинДИ!M15</f>
        <v>0</v>
      </c>
      <c r="P42" s="17">
        <f>[1]ТихвинДИ!N15</f>
        <v>0</v>
      </c>
      <c r="Q42" s="17">
        <f>[1]ТихвинДИ!O15</f>
        <v>0</v>
      </c>
      <c r="R42" s="17">
        <f>[1]ТихвинДИ!P15</f>
        <v>0</v>
      </c>
      <c r="S42" s="17">
        <f>[1]ТихвинДИ!Q15</f>
        <v>0</v>
      </c>
      <c r="T42" s="17">
        <f>[1]ТихвинДИ!R15</f>
        <v>0</v>
      </c>
      <c r="U42" s="17">
        <f>[1]ТихвинДИ!S15</f>
        <v>0</v>
      </c>
      <c r="V42" s="17">
        <f>[1]ТихвинДИ!T15</f>
        <v>0</v>
      </c>
      <c r="W42" s="11">
        <f t="shared" si="1"/>
        <v>0</v>
      </c>
      <c r="X42" s="17">
        <f>[1]ТихвинДИ!U15</f>
        <v>0</v>
      </c>
      <c r="Y42" s="17">
        <f>[1]ТихвинДИ!V15</f>
        <v>0</v>
      </c>
      <c r="Z42" s="17">
        <f>[1]ТихвинДИ!W15</f>
        <v>0</v>
      </c>
      <c r="AA42" s="17">
        <f>[1]ТихвинДИ!X15</f>
        <v>0</v>
      </c>
      <c r="AB42" s="11">
        <f t="shared" si="2"/>
        <v>0</v>
      </c>
      <c r="AC42" s="12">
        <f t="shared" si="3"/>
        <v>63</v>
      </c>
    </row>
    <row r="43" spans="1:29">
      <c r="A43" s="6"/>
    </row>
    <row r="44" spans="1:29">
      <c r="A44" s="6"/>
    </row>
    <row r="45" spans="1:29">
      <c r="A45" s="6"/>
    </row>
    <row r="46" spans="1:29">
      <c r="A46" s="6"/>
    </row>
    <row r="47" spans="1:29">
      <c r="A47" s="6"/>
    </row>
    <row r="48" spans="1:29">
      <c r="A48" s="6"/>
    </row>
    <row r="49" spans="1:1">
      <c r="A49" s="6"/>
    </row>
    <row r="50" spans="1:1">
      <c r="A50" s="6"/>
    </row>
    <row r="51" spans="1:1">
      <c r="A51" s="6"/>
    </row>
    <row r="52" spans="1:1">
      <c r="A52" s="6"/>
    </row>
    <row r="53" spans="1:1">
      <c r="A53" s="6"/>
    </row>
    <row r="54" spans="1:1">
      <c r="A54" s="6"/>
    </row>
    <row r="55" spans="1:1">
      <c r="A55" s="6"/>
    </row>
    <row r="56" spans="1:1">
      <c r="A56" s="6"/>
    </row>
    <row r="57" spans="1:1">
      <c r="A57" s="6"/>
    </row>
    <row r="58" spans="1:1">
      <c r="A58" s="6"/>
    </row>
    <row r="59" spans="1:1">
      <c r="A59" s="6"/>
    </row>
    <row r="60" spans="1:1">
      <c r="A60" s="6"/>
    </row>
    <row r="61" spans="1:1">
      <c r="A61" s="6"/>
    </row>
    <row r="62" spans="1:1">
      <c r="A62" s="6"/>
    </row>
    <row r="63" spans="1:1">
      <c r="A63" s="6"/>
    </row>
    <row r="64" spans="1:1">
      <c r="A64" s="6"/>
    </row>
  </sheetData>
  <sheetProtection sheet="1" objects="1" scenarios="1"/>
  <mergeCells count="13">
    <mergeCell ref="X3:AA4"/>
    <mergeCell ref="D4:I4"/>
    <mergeCell ref="J4:M4"/>
    <mergeCell ref="C1:AC1"/>
    <mergeCell ref="A2:A4"/>
    <mergeCell ref="B2:B4"/>
    <mergeCell ref="C2:C4"/>
    <mergeCell ref="N2:N4"/>
    <mergeCell ref="W2:W4"/>
    <mergeCell ref="AB2:AB4"/>
    <mergeCell ref="AC2:AC4"/>
    <mergeCell ref="D3:M3"/>
    <mergeCell ref="O3:V4"/>
  </mergeCells>
  <pageMargins left="0.23622047244094491" right="0.23622047244094491" top="0.35433070866141736" bottom="0.35433070866141736" header="0.31496062992125984" footer="0.31496062992125984"/>
  <pageSetup paperSize="9" scale="46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ОТЧЕТ_СВОД</vt:lpstr>
      <vt:lpstr>ПЛАН_ОБЪЕМ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Щербакова Карина Александровна</dc:creator>
  <cp:lastModifiedBy>user</cp:lastModifiedBy>
  <cp:lastPrinted>2021-04-12T15:05:19Z</cp:lastPrinted>
  <dcterms:created xsi:type="dcterms:W3CDTF">2021-02-08T14:04:45Z</dcterms:created>
  <dcterms:modified xsi:type="dcterms:W3CDTF">2021-04-12T15:05:23Z</dcterms:modified>
</cp:coreProperties>
</file>